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7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definedNames>
    <definedName name="MAILMERGEMODE">"OneWorksheet"</definedName>
    <definedName name="_xlnm.Print_Area" localSheetId="3">'1-2'!$A$1:$J$13</definedName>
    <definedName name="_xlnm.Print_Area" localSheetId="8">'3-2'!$A$1:$F$15</definedName>
    <definedName name="_xlnm.Print_Area" localSheetId="10">'4'!$A$1:$H$10</definedName>
    <definedName name="_xlnm.Print_Area">#N/A</definedName>
    <definedName name="_xlnm.Print_Titles" localSheetId="1">'1'!$1:$40</definedName>
    <definedName name="_xlnm.Print_Titles" localSheetId="2">'1-1'!$1:$6</definedName>
    <definedName name="_xlnm.Print_Titles" localSheetId="3">'1-2'!$A$1:$IQ$6</definedName>
    <definedName name="_xlnm.Print_Titles" localSheetId="4">'2'!$1:$39</definedName>
    <definedName name="_xlnm.Print_Titles" localSheetId="5">'2-1'!$1:$6</definedName>
    <definedName name="_xlnm.Print_Titles" localSheetId="6">'3'!$1:$6</definedName>
    <definedName name="_xlnm.Print_Titles" localSheetId="7">'3-1'!$1:$6</definedName>
    <definedName name="_xlnm.Print_Titles" localSheetId="8">'3-2'!$1:$5</definedName>
    <definedName name="_xlnm.Print_Titles" localSheetId="9">'3-3'!$1:$6</definedName>
    <definedName name="_xlnm.Print_Titles" localSheetId="10">'4'!$1:$6</definedName>
    <definedName name="_xlnm.Print_Titles" localSheetId="11">'4-1'!$1:$6</definedName>
    <definedName name="_xlnm.Print_Titles" localSheetId="0">封面!$1:$6</definedName>
    <definedName name="_xlnm.Print_Titles">#N/A</definedName>
    <definedName name="_xlnm.Print_Area" localSheetId="6">'3'!$A$1:$CZ$12</definedName>
  </definedNames>
  <calcPr calcId="144525"/>
</workbook>
</file>

<file path=xl/sharedStrings.xml><?xml version="1.0" encoding="utf-8"?>
<sst xmlns="http://schemas.openxmlformats.org/spreadsheetml/2006/main" count="783" uniqueCount="340">
  <si>
    <t>达州高新区公用事业服务中心</t>
  </si>
  <si>
    <t>2021年部门预算</t>
  </si>
  <si>
    <t>报送日期：     年   月   日</t>
  </si>
  <si>
    <t>表1</t>
  </si>
  <si>
    <t>部门预算收支总表</t>
  </si>
  <si>
    <t>单位：元</t>
  </si>
  <si>
    <t>收          入</t>
  </si>
  <si>
    <t>支             出</t>
  </si>
  <si>
    <t>项              目</t>
  </si>
  <si>
    <t>2021年预算数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</si>
  <si>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</si>
  <si>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</si>
  <si>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</si>
  <si>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</si>
  <si>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</si>
  <si>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</si>
  <si>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</si>
  <si>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</si>
  <si>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</si>
  <si>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</si>
  <si>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</si>
  <si>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</si>
  <si>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七、其他收入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</si>
  <si>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</si>
  <si>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</si>
  <si>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</si>
  <si>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</si>
  <si>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</si>
  <si>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</si>
  <si>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</si>
  <si>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</si>
  <si>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</si>
  <si>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</si>
  <si>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</si>
  <si>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</si>
  <si>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</si>
  <si>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</si>
  <si>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</si>
  <si>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</si>
  <si>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</si>
  <si>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</si>
  <si>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</si>
  <si>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</si>
  <si>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</si>
  <si>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</si>
  <si>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</si>
  <si>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</si>
  <si>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</si>
  <si>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</si>
  <si>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八、用事业基金弥补收支差额</t>
  </si>
  <si>
    <t>三十一、结转下年</t>
  </si>
  <si>
    <t>九、上年结转</t>
  </si>
  <si>
    <t>收      入      总      计</t>
  </si>
  <si>
    <t>支      出      总      计</t>
  </si>
  <si>
    <t>表1-1</t>
  </si>
  <si>
    <t>部门预算收入总表</t>
  </si>
  <si>
    <t>项    目</t>
  </si>
  <si>
    <t>合计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</si>
  <si>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</si>
  <si>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</si>
  <si>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</si>
  <si>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</si>
  <si>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</si>
  <si>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</si>
  <si>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</si>
  <si>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</si>
  <si>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</si>
  <si>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</si>
  <si>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</si>
  <si>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</si>
  <si>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</si>
  <si>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金额</t>
  </si>
  <si>
    <t>其中：教育收费</t>
  </si>
  <si>
    <t>小计</t>
  </si>
  <si>
    <t>上级补助收入</t>
  </si>
  <si>
    <t>附属单位上缴收入</t>
  </si>
  <si>
    <t>类</t>
  </si>
  <si>
    <t>款</t>
  </si>
  <si>
    <t>项</t>
  </si>
  <si>
    <t/>
  </si>
  <si>
    <t>05</t>
  </si>
  <si>
    <t>306001</t>
  </si>
  <si>
    <t>机关事业单位基本养老保险缴费支出</t>
  </si>
  <si>
    <t>事业单位医疗</t>
  </si>
  <si>
    <t>01</t>
  </si>
  <si>
    <t>04</t>
  </si>
  <si>
    <t>城管执法</t>
  </si>
  <si>
    <t>城市公共设施</t>
  </si>
  <si>
    <t>02</t>
  </si>
  <si>
    <t>城市环境卫生</t>
  </si>
  <si>
    <t>其他城市基础设施配套费安排的支出</t>
  </si>
  <si>
    <t>其他城乡社区支出</t>
  </si>
  <si>
    <t>住房公积金</t>
  </si>
  <si>
    <t>表1-2</t>
  </si>
  <si>
    <t>部门预算支出总表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</si>
  <si>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</si>
  <si>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</si>
  <si>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</si>
  <si>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</si>
  <si>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</si>
  <si>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</si>
  <si>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财政拨款收支预算总表</t>
  </si>
  <si>
    <t>一般公共预算</t>
  </si>
  <si>
    <t>政府性基金预算</t>
  </si>
  <si>
    <t>国有资本经营预算</t>
  </si>
  <si>
    <t>上年财政拨款结转</t>
  </si>
  <si>
    <t>一、本年收入</t>
  </si>
  <si>
    <t>一、本年支出</t>
  </si>
  <si>
    <t xml:space="preserve">  一般公共预算拨款收入</t>
  </si>
  <si>
    <t xml:space="preserve">  一般公共服务支出</t>
  </si>
  <si>
    <t xml:space="preserve">  政府性基金预算拨款收入</t>
  </si>
  <si>
    <t xml:space="preserve">  外交支出</t>
  </si>
  <si>
    <t xml:space="preserve">   国有资本经营预算拨款收入</t>
  </si>
  <si>
    <t xml:space="preserve">  国防支出</t>
  </si>
  <si>
    <t>二、上年结转</t>
  </si>
  <si>
    <t xml:space="preserve">  公共安全支出</t>
  </si>
  <si>
    <t xml:space="preserve">   一般公共预算拨款收入</t>
  </si>
  <si>
    <t xml:space="preserve">  教育支出</t>
  </si>
  <si>
    <t xml:space="preserve">   政府性基金预算拨款收入</t>
  </si>
  <si>
    <t xml:space="preserve">  科学技术支出</t>
  </si>
  <si>
    <t xml:space="preserve">  文化旅游体育与传媒支出</t>
  </si>
  <si>
    <t xml:space="preserve">   上年财政拨款资金结转</t>
  </si>
  <si>
    <t xml:space="preserve">  社会保障和就业支出</t>
  </si>
  <si>
    <t xml:space="preserve">  社会保险基金支出</t>
  </si>
  <si>
    <t xml:space="preserve">  卫生健康支出</t>
  </si>
  <si>
    <t xml:space="preserve">  节能环保支出</t>
  </si>
  <si>
    <t xml:space="preserve">  城乡社区支出</t>
  </si>
  <si>
    <t xml:space="preserve">  农林水支出</t>
  </si>
  <si>
    <t xml:space="preserve">  交通运输支出</t>
  </si>
  <si>
    <t xml:space="preserve">  资源勘探信息等支出</t>
  </si>
  <si>
    <t xml:space="preserve">  商业服务业等支出</t>
  </si>
  <si>
    <t xml:space="preserve">  金融支出</t>
  </si>
  <si>
    <t xml:space="preserve">  援助其他地区支出</t>
  </si>
  <si>
    <t xml:space="preserve">  国土海洋气象等支出</t>
  </si>
  <si>
    <t xml:space="preserve">  住房保障支出</t>
  </si>
  <si>
    <t xml:space="preserve">  粮油物资储备支出</t>
  </si>
  <si>
    <t xml:space="preserve">  国有资本经营预算支出</t>
  </si>
  <si>
    <t xml:space="preserve">  灾害防治及应急管理支出</t>
  </si>
  <si>
    <t xml:space="preserve">  预备费</t>
  </si>
  <si>
    <t xml:space="preserve">  其他支出</t>
  </si>
  <si>
    <t xml:space="preserve">  转移性支出</t>
  </si>
  <si>
    <t xml:space="preserve">  债务还本支出</t>
  </si>
  <si>
    <t xml:space="preserve">  债务利息支出</t>
  </si>
  <si>
    <t xml:space="preserve">  债务发行费用支出</t>
  </si>
  <si>
    <t xml:space="preserve">   抗疫特别国债安排的支出</t>
  </si>
  <si>
    <t>二、结转下年</t>
  </si>
  <si>
    <t>表2-1</t>
  </si>
  <si>
    <t>财政拨款支出预算表（政府经济分类科目）</t>
  </si>
  <si>
    <t>总计</t>
  </si>
  <si>
    <t>当年财政拨款</t>
  </si>
  <si>
    <t>上年结转安排</t>
  </si>
  <si>
    <t>科目名称</t>
  </si>
  <si>
    <t>一般公共预算拨款</t>
  </si>
  <si>
    <t>502</t>
  </si>
  <si>
    <t>50201- 办公经费</t>
  </si>
  <si>
    <t>50205- 委托业务费</t>
  </si>
  <si>
    <t>99</t>
  </si>
  <si>
    <t>50299- 其他商品和服务支出</t>
  </si>
  <si>
    <t>503</t>
  </si>
  <si>
    <t>50302- 基础设施建设</t>
  </si>
  <si>
    <t>505</t>
  </si>
  <si>
    <t>50501- 工资福利支出</t>
  </si>
  <si>
    <t>50502- 商品和服务支出</t>
  </si>
  <si>
    <t>509</t>
  </si>
  <si>
    <t>50901- 社会福利和救助</t>
  </si>
  <si>
    <t>表3</t>
  </si>
  <si>
    <t>一般公共预算支出预算表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</si>
  <si>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</si>
  <si>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</si>
  <si>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</si>
  <si>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</si>
  <si>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</si>
  <si>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</si>
  <si>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对企业补助(基本建设)</t>
  </si>
  <si>
    <t>对企业补助</t>
  </si>
  <si>
    <t>对社会保障基金补助</t>
  </si>
  <si>
    <t>其他支出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</si>
  <si>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</si>
  <si>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</si>
  <si>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</si>
  <si>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</si>
  <si>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</si>
  <si>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</si>
  <si>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公务员医疗补助缴费</t>
  </si>
  <si>
    <t>职工基本医疗保险缴费</t>
  </si>
  <si>
    <t>其他社会保障缴费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</si>
  <si>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</si>
  <si>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</si>
  <si>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</si>
  <si>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</si>
  <si>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</si>
  <si>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</si>
  <si>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</si>
  <si>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</si>
  <si>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</si>
  <si>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</si>
  <si>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</si>
  <si>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</si>
  <si>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</si>
  <si>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</si>
  <si>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</si>
  <si>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</si>
  <si>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</si>
  <si>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</si>
  <si>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</si>
  <si>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</si>
  <si>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</si>
  <si>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</si>
  <si>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</si>
  <si>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</si>
  <si>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</si>
  <si>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</si>
  <si>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</si>
  <si>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</si>
  <si>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</si>
  <si>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</si>
  <si>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生活补助</t>
  </si>
  <si>
    <t>奖励金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</si>
  <si>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</si>
  <si>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</si>
  <si>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</si>
  <si>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</si>
  <si>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</si>
  <si>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</si>
  <si>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</si>
  <si>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</si>
  <si>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</si>
  <si>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</si>
  <si>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</si>
  <si>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</si>
  <si>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</si>
  <si>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</si>
  <si>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</si>
  <si>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</si>
  <si>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</si>
  <si>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</si>
  <si>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</si>
  <si>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</si>
  <si>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</si>
  <si>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产权参股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</si>
  <si>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</si>
  <si>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</si>
  <si>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</si>
  <si>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</si>
  <si>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</si>
  <si>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</si>
  <si>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</si>
  <si>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</si>
  <si>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赠与</t>
  </si>
  <si>
    <t>国家赔偿费用支出</t>
  </si>
  <si>
    <t>对民间非营利组织和群众性自治组织补贴</t>
  </si>
  <si>
    <t>208</t>
  </si>
  <si>
    <t>210</t>
  </si>
  <si>
    <t>11</t>
  </si>
  <si>
    <t>212</t>
  </si>
  <si>
    <t>221</t>
  </si>
  <si>
    <t>表3-1</t>
  </si>
  <si>
    <t>一般公共预算基本支出预算表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</si>
  <si>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</si>
  <si>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</si>
  <si>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</si>
  <si>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</si>
  <si>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</si>
  <si>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</si>
  <si>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 xml:space="preserve">    01</t>
  </si>
  <si>
    <t xml:space="preserve">    基本工资</t>
  </si>
  <si>
    <t>30101-基本工资</t>
  </si>
  <si>
    <t xml:space="preserve">    02</t>
  </si>
  <si>
    <t xml:space="preserve">    津贴补贴</t>
  </si>
  <si>
    <t>30102-津贴补贴</t>
  </si>
  <si>
    <t xml:space="preserve">    07</t>
  </si>
  <si>
    <t xml:space="preserve">    绩效工资</t>
  </si>
  <si>
    <t>30107-绩效工资</t>
  </si>
  <si>
    <t xml:space="preserve">    08</t>
  </si>
  <si>
    <t xml:space="preserve">    机关事业单位基本养老保险缴费</t>
  </si>
  <si>
    <t>30108-机关事业单位基本养老保险缴费</t>
  </si>
  <si>
    <t xml:space="preserve">    10</t>
  </si>
  <si>
    <t xml:space="preserve">    职工基本医疗保险缴费</t>
  </si>
  <si>
    <t>30110-职工基本医疗保险缴费</t>
  </si>
  <si>
    <t xml:space="preserve">    12</t>
  </si>
  <si>
    <t xml:space="preserve">    其他社会保障缴费</t>
  </si>
  <si>
    <t>30112-其他社会保障缴费</t>
  </si>
  <si>
    <t xml:space="preserve">    13</t>
  </si>
  <si>
    <t xml:space="preserve">    住房公积金</t>
  </si>
  <si>
    <t>30113-住房公积金</t>
  </si>
  <si>
    <t xml:space="preserve">  302</t>
  </si>
  <si>
    <t xml:space="preserve">  商品和服务支出</t>
  </si>
  <si>
    <t>302</t>
  </si>
  <si>
    <t xml:space="preserve">    办公费</t>
  </si>
  <si>
    <t>30201-办公费</t>
  </si>
  <si>
    <t xml:space="preserve">    邮电费</t>
  </si>
  <si>
    <t>30207-邮电费</t>
  </si>
  <si>
    <t xml:space="preserve">    11</t>
  </si>
  <si>
    <t xml:space="preserve">    差旅费</t>
  </si>
  <si>
    <t>30211-差旅费</t>
  </si>
  <si>
    <t>303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</si>
  <si>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7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</si>
  <si>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>委托业务费</t>
    </r>
  </si>
  <si>
    <t>30227-委托业务费</t>
  </si>
  <si>
    <t xml:space="preserve">    28</t>
  </si>
  <si>
    <t xml:space="preserve">    工会经费</t>
  </si>
  <si>
    <t>30228-工会经费</t>
  </si>
  <si>
    <t xml:space="preserve">    29</t>
  </si>
  <si>
    <t xml:space="preserve">    福利费</t>
  </si>
  <si>
    <t>30229-福利费</t>
  </si>
  <si>
    <t xml:space="preserve">    99</t>
  </si>
  <si>
    <t xml:space="preserve">    其他商品和服务支出</t>
  </si>
  <si>
    <t>30299-其他商品和服务支出</t>
  </si>
  <si>
    <t xml:space="preserve">  303</t>
  </si>
  <si>
    <t xml:space="preserve">  对个人和家庭的补助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</si>
  <si>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03</t>
    </r>
  </si>
  <si>
    <r>
      <rPr>
        <sz val="9"/>
        <rFont val="宋体"/>
        <charset val="134"/>
      </rPr>
      <t>0</t>
    </r>
    <r>
      <rPr>
        <sz val="9"/>
        <rFont val="宋体"/>
        <charset val="134"/>
      </rPr>
      <t>5</t>
    </r>
  </si>
  <si>
    <t xml:space="preserve">    09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</si>
  <si>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0509</t>
    </r>
  </si>
  <si>
    <t xml:space="preserve">    奖励金</t>
  </si>
  <si>
    <t>表3-2</t>
  </si>
  <si>
    <t>一般公共预算项目支出预算表</t>
  </si>
  <si>
    <t>单位名称（项目）</t>
  </si>
  <si>
    <t>2021年专项经费（城管及五治办）</t>
  </si>
  <si>
    <t>表3-3</t>
  </si>
  <si>
    <t>一般公共预算“三公”经费支出预算表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</si>
  <si>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</si>
  <si>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</si>
  <si>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</si>
  <si>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</si>
  <si>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</si>
  <si>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</si>
  <si>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</si>
  <si>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</si>
  <si>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</si>
  <si>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12</t>
    </r>
  </si>
  <si>
    <r>
      <rPr>
        <sz val="9"/>
        <rFont val="宋体"/>
        <charset val="134"/>
      </rPr>
      <t>1</t>
    </r>
    <r>
      <rPr>
        <sz val="9"/>
        <rFont val="宋体"/>
        <charset val="134"/>
      </rPr>
      <t>3</t>
    </r>
  </si>
  <si>
    <r>
      <rPr>
        <sz val="9"/>
        <rFont val="宋体"/>
        <charset val="134"/>
      </rPr>
      <t>0</t>
    </r>
    <r>
      <rPr>
        <sz val="9"/>
        <rFont val="宋体"/>
        <charset val="134"/>
      </rPr>
      <t>1</t>
    </r>
  </si>
  <si>
    <r>
      <rPr>
        <sz val="9"/>
        <rFont val="宋体"/>
        <charset val="134"/>
      </rPr>
      <t>0</t>
    </r>
    <r>
      <rPr>
        <sz val="9"/>
        <rFont val="宋体"/>
        <charset val="134"/>
      </rPr>
      <t>2</t>
    </r>
  </si>
  <si>
    <r>
      <rPr>
        <sz val="9"/>
        <rFont val="宋体"/>
        <charset val="134"/>
      </rPr>
      <t>9</t>
    </r>
    <r>
      <rPr>
        <sz val="9"/>
        <rFont val="宋体"/>
        <charset val="134"/>
      </rPr>
      <t>9</t>
    </r>
  </si>
  <si>
    <t>表4-1</t>
  </si>
  <si>
    <t>政府性基金“三公”经费支出预算表</t>
  </si>
  <si>
    <t>表5</t>
  </si>
  <si>
    <t>国有资本经营预算支出预算表</t>
  </si>
  <si>
    <t>本年国有资本经营预算支出预算表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</si>
</sst>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</numFmts>
  <fonts count="35">
    <font>
      <sz val="9"/>
      <name val="宋体"/>
      <charset val="134"/>
    </font>
    <font>
      <b/>
      <sz val="18"/>
      <name val="黑体"/>
      <charset val="134"/>
    </font>
    <font>
      <sz val="10"/>
      <name val="宋体"/>
      <charset val="134"/>
    </font>
    <font>
      <sz val="9"/>
      <name val="Times New Roman"/>
      <charset val="134"/>
    </font>
    <font>
      <b/>
      <sz val="9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sz val="11"/>
      <color rgb="FF000000"/>
      <name val="宋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sz val="11"/>
      <color indexed="8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4" fillId="4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16" fillId="6" borderId="43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0" borderId="44" applyNumberFormat="0" applyFon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5" applyNumberFormat="0" applyFill="0" applyAlignment="0" applyProtection="0">
      <alignment vertical="center"/>
    </xf>
    <xf numFmtId="0" fontId="27" fillId="0" borderId="45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0" borderId="46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14" borderId="47" applyNumberFormat="0" applyAlignment="0" applyProtection="0">
      <alignment vertical="center"/>
    </xf>
    <xf numFmtId="0" fontId="29" fillId="14" borderId="43" applyNumberFormat="0" applyAlignment="0" applyProtection="0">
      <alignment vertical="center"/>
    </xf>
    <xf numFmtId="0" fontId="30" fillId="15" borderId="48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1" fillId="0" borderId="49" applyNumberFormat="0" applyFill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</cellStyleXfs>
  <cellXfs count="197">
    <xf numFmtId="0" fontId="0" fillId="0" borderId="0" xfId="0" applyFont="1"/>
    <xf numFmtId="0" fontId="0" fillId="0" borderId="0" xfId="0" applyNumberFormat="1" applyFont="1" applyFill="1"/>
    <xf numFmtId="0" fontId="0" fillId="2" borderId="0" xfId="0" applyNumberFormat="1" applyFont="1" applyFill="1"/>
    <xf numFmtId="0" fontId="0" fillId="2" borderId="0" xfId="0" applyNumberFormat="1" applyFont="1" applyFill="1" applyAlignment="1">
      <alignment horizontal="right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left"/>
    </xf>
    <xf numFmtId="0" fontId="0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>
      <alignment horizontal="right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1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2" borderId="8" xfId="0" applyNumberFormat="1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>
      <alignment horizontal="center" vertical="center" wrapText="1"/>
    </xf>
    <xf numFmtId="1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/>
    </xf>
    <xf numFmtId="49" fontId="0" fillId="0" borderId="10" xfId="0" applyNumberFormat="1" applyFont="1" applyFill="1" applyBorder="1" applyAlignment="1" applyProtection="1">
      <alignment vertical="center" wrapText="1"/>
    </xf>
    <xf numFmtId="4" fontId="0" fillId="0" borderId="10" xfId="0" applyNumberFormat="1" applyFont="1" applyBorder="1" applyAlignment="1" applyProtection="1">
      <alignment vertical="center" wrapText="1"/>
    </xf>
    <xf numFmtId="0" fontId="0" fillId="2" borderId="10" xfId="0" applyNumberFormat="1" applyFont="1" applyFill="1" applyBorder="1" applyAlignment="1" applyProtection="1">
      <alignment vertical="center" wrapText="1"/>
    </xf>
    <xf numFmtId="0" fontId="0" fillId="0" borderId="10" xfId="0" applyNumberFormat="1" applyFont="1" applyFill="1" applyBorder="1" applyAlignment="1" applyProtection="1">
      <alignment vertical="center" wrapText="1"/>
    </xf>
    <xf numFmtId="1" fontId="0" fillId="0" borderId="10" xfId="0" applyNumberFormat="1" applyFont="1" applyFill="1" applyBorder="1" applyAlignment="1" applyProtection="1">
      <alignment vertical="center" wrapText="1"/>
    </xf>
    <xf numFmtId="0" fontId="3" fillId="0" borderId="10" xfId="0" applyNumberFormat="1" applyFont="1" applyFill="1" applyBorder="1" applyAlignment="1" applyProtection="1">
      <alignment vertical="center" wrapText="1"/>
    </xf>
    <xf numFmtId="0" fontId="3" fillId="2" borderId="10" xfId="0" applyNumberFormat="1" applyFont="1" applyFill="1" applyBorder="1" applyAlignment="1" applyProtection="1">
      <alignment vertical="center" wrapText="1"/>
    </xf>
    <xf numFmtId="0" fontId="4" fillId="0" borderId="10" xfId="0" applyNumberFormat="1" applyFont="1" applyFill="1" applyBorder="1" applyAlignment="1" applyProtection="1">
      <alignment vertical="center" wrapText="1"/>
    </xf>
    <xf numFmtId="0" fontId="4" fillId="2" borderId="10" xfId="0" applyNumberFormat="1" applyFont="1" applyFill="1" applyBorder="1" applyAlignment="1" applyProtection="1">
      <alignment vertical="center" wrapText="1"/>
    </xf>
    <xf numFmtId="0" fontId="5" fillId="2" borderId="10" xfId="0" applyNumberFormat="1" applyFont="1" applyFill="1" applyBorder="1"/>
    <xf numFmtId="0" fontId="6" fillId="0" borderId="10" xfId="0" applyNumberFormat="1" applyFont="1" applyFill="1" applyBorder="1"/>
    <xf numFmtId="1" fontId="0" fillId="0" borderId="10" xfId="0" applyNumberFormat="1" applyFont="1" applyFill="1" applyBorder="1"/>
    <xf numFmtId="0" fontId="2" fillId="0" borderId="0" xfId="0" applyNumberFormat="1" applyFont="1" applyFill="1"/>
    <xf numFmtId="0" fontId="2" fillId="0" borderId="0" xfId="0" applyNumberFormat="1" applyFont="1" applyFill="1" applyAlignment="1">
      <alignment horizontal="centerContinuous" vertical="center"/>
    </xf>
    <xf numFmtId="0" fontId="2" fillId="0" borderId="0" xfId="0" applyNumberFormat="1" applyFont="1" applyFill="1" applyAlignment="1">
      <alignment horizontal="right" vertical="center"/>
    </xf>
    <xf numFmtId="0" fontId="0" fillId="0" borderId="0" xfId="0" applyNumberFormat="1" applyFont="1" applyFill="1" applyAlignment="1"/>
    <xf numFmtId="1" fontId="0" fillId="0" borderId="5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1" fontId="0" fillId="0" borderId="4" xfId="0" applyNumberFormat="1" applyFont="1" applyFill="1" applyBorder="1" applyAlignment="1" applyProtection="1">
      <alignment horizontal="center" vertical="center" wrapText="1"/>
    </xf>
    <xf numFmtId="1" fontId="0" fillId="0" borderId="9" xfId="0" applyNumberFormat="1" applyFont="1" applyFill="1" applyBorder="1" applyAlignment="1" applyProtection="1">
      <alignment horizontal="center" vertical="center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49" fontId="0" fillId="0" borderId="5" xfId="0" applyNumberFormat="1" applyFont="1" applyFill="1" applyBorder="1" applyAlignment="1" applyProtection="1">
      <alignment vertical="center" wrapText="1"/>
    </xf>
    <xf numFmtId="49" fontId="0" fillId="0" borderId="11" xfId="0" applyNumberFormat="1" applyFont="1" applyFill="1" applyBorder="1" applyAlignment="1" applyProtection="1">
      <alignment vertical="center" wrapText="1"/>
    </xf>
    <xf numFmtId="3" fontId="0" fillId="0" borderId="12" xfId="0" applyNumberFormat="1" applyFont="1" applyBorder="1" applyAlignment="1" applyProtection="1">
      <alignment vertical="center" wrapText="1"/>
    </xf>
    <xf numFmtId="3" fontId="0" fillId="0" borderId="13" xfId="0" applyNumberFormat="1" applyFont="1" applyBorder="1" applyAlignment="1" applyProtection="1">
      <alignment vertical="center" wrapText="1"/>
    </xf>
    <xf numFmtId="3" fontId="0" fillId="0" borderId="2" xfId="0" applyNumberFormat="1" applyFont="1" applyBorder="1" applyAlignment="1" applyProtection="1">
      <alignment vertical="center" wrapText="1"/>
    </xf>
    <xf numFmtId="3" fontId="0" fillId="0" borderId="14" xfId="0" applyNumberFormat="1" applyFont="1" applyBorder="1" applyAlignment="1" applyProtection="1">
      <alignment vertical="center" wrapText="1"/>
    </xf>
    <xf numFmtId="3" fontId="0" fillId="0" borderId="15" xfId="0" applyNumberFormat="1" applyFont="1" applyBorder="1" applyAlignment="1" applyProtection="1">
      <alignment vertical="center" wrapText="1"/>
    </xf>
    <xf numFmtId="0" fontId="0" fillId="0" borderId="5" xfId="0" applyFont="1" applyBorder="1"/>
    <xf numFmtId="0" fontId="0" fillId="0" borderId="5" xfId="0" applyNumberFormat="1" applyBorder="1" applyAlignment="1">
      <alignment vertical="center"/>
    </xf>
    <xf numFmtId="3" fontId="0" fillId="0" borderId="5" xfId="0" applyNumberFormat="1" applyFont="1" applyBorder="1" applyAlignment="1" applyProtection="1">
      <alignment vertical="center" wrapText="1"/>
    </xf>
    <xf numFmtId="3" fontId="0" fillId="0" borderId="16" xfId="0" applyNumberFormat="1" applyFont="1" applyBorder="1" applyAlignment="1" applyProtection="1">
      <alignment vertical="center" wrapText="1"/>
    </xf>
    <xf numFmtId="3" fontId="0" fillId="0" borderId="3" xfId="0" applyNumberFormat="1" applyFont="1" applyBorder="1" applyAlignment="1" applyProtection="1">
      <alignment vertical="center" wrapText="1"/>
    </xf>
    <xf numFmtId="0" fontId="0" fillId="0" borderId="5" xfId="0" applyNumberFormat="1" applyFont="1" applyFill="1" applyBorder="1" applyAlignment="1">
      <alignment horizontal="center" vertical="center"/>
    </xf>
    <xf numFmtId="1" fontId="0" fillId="0" borderId="5" xfId="0" applyNumberFormat="1" applyFont="1" applyFill="1" applyBorder="1" applyAlignment="1" applyProtection="1">
      <alignment horizontal="center" vertical="center" wrapText="1"/>
    </xf>
    <xf numFmtId="0" fontId="0" fillId="2" borderId="5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3" fontId="0" fillId="0" borderId="5" xfId="0" applyNumberFormat="1" applyFont="1" applyBorder="1"/>
    <xf numFmtId="49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1" fontId="0" fillId="0" borderId="6" xfId="0" applyNumberFormat="1" applyFont="1" applyFill="1" applyBorder="1" applyAlignment="1" applyProtection="1">
      <alignment horizontal="center" vertical="center"/>
    </xf>
    <xf numFmtId="3" fontId="0" fillId="0" borderId="10" xfId="0" applyNumberFormat="1" applyFont="1" applyBorder="1" applyAlignment="1" applyProtection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NumberFormat="1" applyAlignment="1">
      <alignment vertical="center"/>
    </xf>
    <xf numFmtId="0" fontId="0" fillId="0" borderId="0" xfId="0" applyFont="1" applyFill="1"/>
    <xf numFmtId="0" fontId="0" fillId="0" borderId="17" xfId="0" applyNumberFormat="1" applyFont="1" applyFill="1" applyBorder="1" applyAlignment="1" applyProtection="1">
      <alignment horizontal="left"/>
    </xf>
    <xf numFmtId="0" fontId="0" fillId="2" borderId="0" xfId="0" applyNumberFormat="1" applyFont="1" applyFill="1" applyAlignment="1"/>
    <xf numFmtId="0" fontId="0" fillId="2" borderId="1" xfId="0" applyNumberFormat="1" applyFont="1" applyFill="1" applyBorder="1" applyAlignment="1" applyProtection="1">
      <alignment horizontal="center" vertical="center"/>
    </xf>
    <xf numFmtId="0" fontId="0" fillId="2" borderId="2" xfId="0" applyNumberFormat="1" applyFont="1" applyFill="1" applyBorder="1" applyAlignment="1" applyProtection="1">
      <alignment horizontal="center" vertical="center"/>
    </xf>
    <xf numFmtId="3" fontId="0" fillId="0" borderId="5" xfId="0" applyNumberFormat="1" applyFont="1" applyBorder="1" applyAlignment="1" applyProtection="1">
      <alignment horizontal="right" vertical="center" wrapText="1"/>
    </xf>
    <xf numFmtId="3" fontId="0" fillId="3" borderId="5" xfId="0" applyNumberFormat="1" applyFont="1" applyFill="1" applyBorder="1" applyAlignment="1" applyProtection="1">
      <alignment vertical="center" wrapText="1"/>
    </xf>
    <xf numFmtId="0" fontId="0" fillId="3" borderId="5" xfId="0" applyFill="1" applyBorder="1" applyAlignment="1">
      <alignment horizontal="right" vertical="center"/>
    </xf>
    <xf numFmtId="0" fontId="0" fillId="0" borderId="5" xfId="0" applyFont="1" applyFill="1" applyBorder="1"/>
    <xf numFmtId="0" fontId="0" fillId="0" borderId="5" xfId="0" applyFill="1" applyBorder="1" applyAlignment="1">
      <alignment horizontal="right" vertical="center"/>
    </xf>
    <xf numFmtId="0" fontId="0" fillId="0" borderId="5" xfId="0" applyNumberFormat="1" applyFill="1" applyBorder="1" applyAlignment="1">
      <alignment vertical="center"/>
    </xf>
    <xf numFmtId="0" fontId="0" fillId="0" borderId="18" xfId="0" applyNumberFormat="1" applyFont="1" applyFill="1" applyBorder="1" applyAlignment="1" applyProtection="1">
      <alignment horizontal="center" vertical="center" wrapText="1"/>
    </xf>
    <xf numFmtId="0" fontId="0" fillId="0" borderId="19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0" xfId="0" applyNumberFormat="1" applyFont="1" applyFill="1" applyBorder="1" applyAlignment="1" applyProtection="1">
      <alignment horizontal="center" vertical="center" wrapText="1"/>
    </xf>
    <xf numFmtId="0" fontId="0" fillId="0" borderId="21" xfId="0" applyNumberFormat="1" applyFont="1" applyFill="1" applyBorder="1" applyAlignment="1" applyProtection="1">
      <alignment horizontal="center" vertical="center" wrapText="1"/>
    </xf>
    <xf numFmtId="0" fontId="0" fillId="0" borderId="22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/>
    <xf numFmtId="0" fontId="0" fillId="2" borderId="3" xfId="0" applyNumberFormat="1" applyFont="1" applyFill="1" applyBorder="1" applyAlignment="1" applyProtection="1">
      <alignment horizontal="center" vertical="center"/>
    </xf>
    <xf numFmtId="0" fontId="0" fillId="2" borderId="4" xfId="0" applyNumberFormat="1" applyFont="1" applyFill="1" applyBorder="1" applyAlignment="1" applyProtection="1">
      <alignment horizontal="center" vertical="center" wrapText="1"/>
    </xf>
    <xf numFmtId="0" fontId="0" fillId="2" borderId="5" xfId="0" applyNumberFormat="1" applyFont="1" applyFill="1" applyBorder="1" applyAlignment="1" applyProtection="1">
      <alignment horizontal="center" vertical="center" wrapText="1"/>
    </xf>
    <xf numFmtId="0" fontId="0" fillId="2" borderId="11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11" xfId="0" applyNumberFormat="1" applyFont="1" applyFill="1" applyBorder="1" applyAlignment="1">
      <alignment horizontal="center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176" fontId="0" fillId="0" borderId="9" xfId="0" applyNumberFormat="1" applyFont="1" applyFill="1" applyBorder="1" applyAlignment="1" applyProtection="1">
      <alignment horizontal="center" vertical="center" wrapText="1"/>
    </xf>
    <xf numFmtId="1" fontId="0" fillId="0" borderId="0" xfId="0" applyNumberFormat="1" applyFont="1" applyFill="1" applyAlignment="1">
      <alignment horizontal="right"/>
    </xf>
    <xf numFmtId="0" fontId="0" fillId="0" borderId="0" xfId="0" applyNumberFormat="1" applyFont="1" applyFill="1" applyAlignment="1" applyProtection="1">
      <alignment horizontal="left" vertical="center"/>
    </xf>
    <xf numFmtId="0" fontId="0" fillId="0" borderId="17" xfId="0" applyNumberFormat="1" applyFont="1" applyFill="1" applyBorder="1" applyAlignment="1" applyProtection="1">
      <alignment horizontal="center" vertical="center" wrapText="1"/>
    </xf>
    <xf numFmtId="49" fontId="0" fillId="0" borderId="20" xfId="0" applyNumberFormat="1" applyFont="1" applyFill="1" applyBorder="1" applyAlignment="1" applyProtection="1">
      <alignment vertical="center" wrapText="1"/>
    </xf>
    <xf numFmtId="3" fontId="0" fillId="0" borderId="19" xfId="0" applyNumberFormat="1" applyFont="1" applyBorder="1" applyAlignment="1" applyProtection="1">
      <alignment vertical="center" wrapText="1"/>
    </xf>
    <xf numFmtId="3" fontId="0" fillId="0" borderId="5" xfId="0" applyNumberFormat="1" applyFont="1" applyFill="1" applyBorder="1" applyAlignment="1" applyProtection="1">
      <alignment vertical="center" wrapText="1"/>
    </xf>
    <xf numFmtId="1" fontId="0" fillId="0" borderId="0" xfId="0" applyNumberFormat="1" applyFont="1" applyFill="1" applyAlignment="1">
      <alignment horizontal="right" vertical="center"/>
    </xf>
    <xf numFmtId="0" fontId="7" fillId="0" borderId="0" xfId="0" applyNumberFormat="1" applyFont="1" applyFill="1"/>
    <xf numFmtId="0" fontId="2" fillId="0" borderId="0" xfId="0" applyNumberFormat="1" applyFont="1" applyFill="1" applyBorder="1" applyAlignment="1" applyProtection="1">
      <alignment horizontal="left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>
      <alignment vertical="center"/>
    </xf>
    <xf numFmtId="3" fontId="2" fillId="0" borderId="5" xfId="1" applyNumberFormat="1" applyFont="1" applyFill="1" applyBorder="1" applyAlignment="1" applyProtection="1">
      <alignment vertical="center" wrapText="1"/>
    </xf>
    <xf numFmtId="3" fontId="2" fillId="0" borderId="5" xfId="0" applyNumberFormat="1" applyFont="1" applyBorder="1" applyAlignment="1" applyProtection="1">
      <alignment vertical="center" wrapText="1"/>
    </xf>
    <xf numFmtId="0" fontId="0" fillId="0" borderId="5" xfId="0" applyFont="1" applyFill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right" vertical="center" shrinkToFit="1"/>
    </xf>
    <xf numFmtId="1" fontId="2" fillId="0" borderId="5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horizontal="center" vertical="center"/>
    </xf>
    <xf numFmtId="3" fontId="2" fillId="0" borderId="5" xfId="1" applyNumberFormat="1" applyFont="1" applyFill="1" applyBorder="1" applyAlignment="1">
      <alignment vertical="center" wrapText="1"/>
    </xf>
    <xf numFmtId="0" fontId="2" fillId="0" borderId="11" xfId="0" applyNumberFormat="1" applyFont="1" applyFill="1" applyBorder="1" applyAlignment="1">
      <alignment vertical="center"/>
    </xf>
    <xf numFmtId="3" fontId="2" fillId="0" borderId="23" xfId="1" applyNumberFormat="1" applyFont="1" applyFill="1" applyBorder="1" applyAlignment="1" applyProtection="1">
      <alignment vertical="center" wrapText="1"/>
    </xf>
    <xf numFmtId="0" fontId="2" fillId="0" borderId="24" xfId="0" applyNumberFormat="1" applyFont="1" applyFill="1" applyBorder="1" applyAlignment="1">
      <alignment vertical="center"/>
    </xf>
    <xf numFmtId="3" fontId="2" fillId="0" borderId="25" xfId="0" applyNumberFormat="1" applyFont="1" applyBorder="1" applyAlignment="1">
      <alignment vertical="center" wrapText="1"/>
    </xf>
    <xf numFmtId="3" fontId="2" fillId="0" borderId="11" xfId="0" applyNumberFormat="1" applyFont="1" applyBorder="1" applyAlignment="1" applyProtection="1">
      <alignment vertical="center" wrapText="1"/>
    </xf>
    <xf numFmtId="3" fontId="2" fillId="0" borderId="26" xfId="1" applyNumberFormat="1" applyFont="1" applyFill="1" applyBorder="1" applyAlignment="1" applyProtection="1">
      <alignment vertical="center" wrapText="1"/>
    </xf>
    <xf numFmtId="3" fontId="2" fillId="0" borderId="23" xfId="0" applyNumberFormat="1" applyFont="1" applyBorder="1" applyAlignment="1">
      <alignment horizontal="right" vertical="center" wrapText="1"/>
    </xf>
    <xf numFmtId="3" fontId="2" fillId="0" borderId="27" xfId="1" applyNumberFormat="1" applyFont="1" applyFill="1" applyBorder="1" applyAlignment="1">
      <alignment vertical="center" wrapText="1"/>
    </xf>
    <xf numFmtId="3" fontId="2" fillId="0" borderId="7" xfId="1" applyNumberFormat="1" applyFont="1" applyFill="1" applyBorder="1" applyAlignment="1">
      <alignment vertical="center" wrapText="1"/>
    </xf>
    <xf numFmtId="3" fontId="2" fillId="0" borderId="18" xfId="1" applyNumberFormat="1" applyFont="1" applyFill="1" applyBorder="1" applyAlignment="1">
      <alignment vertical="center" wrapText="1"/>
    </xf>
    <xf numFmtId="3" fontId="2" fillId="0" borderId="28" xfId="1" applyNumberFormat="1" applyFont="1" applyFill="1" applyBorder="1" applyAlignment="1">
      <alignment vertical="center" wrapText="1"/>
    </xf>
    <xf numFmtId="0" fontId="2" fillId="0" borderId="11" xfId="0" applyNumberFormat="1" applyFont="1" applyFill="1" applyBorder="1" applyAlignment="1">
      <alignment horizontal="center" vertical="center"/>
    </xf>
    <xf numFmtId="3" fontId="2" fillId="0" borderId="29" xfId="0" applyNumberFormat="1" applyFont="1" applyBorder="1" applyAlignment="1">
      <alignment horizontal="right" vertical="center" wrapText="1"/>
    </xf>
    <xf numFmtId="0" fontId="2" fillId="0" borderId="24" xfId="0" applyNumberFormat="1" applyFont="1" applyFill="1" applyBorder="1" applyAlignment="1">
      <alignment horizontal="center" vertical="center"/>
    </xf>
    <xf numFmtId="3" fontId="2" fillId="0" borderId="30" xfId="1" applyNumberFormat="1" applyFont="1" applyFill="1" applyBorder="1" applyAlignment="1">
      <alignment vertical="center" wrapText="1"/>
    </xf>
    <xf numFmtId="3" fontId="2" fillId="0" borderId="31" xfId="1" applyNumberFormat="1" applyFont="1" applyFill="1" applyBorder="1" applyAlignment="1">
      <alignment vertical="center" wrapText="1"/>
    </xf>
    <xf numFmtId="3" fontId="2" fillId="0" borderId="32" xfId="1" applyNumberFormat="1" applyFont="1" applyFill="1" applyBorder="1" applyAlignment="1">
      <alignment vertical="center" wrapText="1"/>
    </xf>
    <xf numFmtId="0" fontId="0" fillId="0" borderId="0" xfId="0" applyNumberFormat="1" applyFont="1" applyFill="1" applyAlignment="1">
      <alignment horizontal="center"/>
    </xf>
    <xf numFmtId="0" fontId="9" fillId="0" borderId="0" xfId="0" applyNumberFormat="1" applyFont="1" applyFill="1"/>
    <xf numFmtId="0" fontId="7" fillId="0" borderId="0" xfId="0" applyNumberFormat="1" applyFont="1" applyFill="1" applyAlignment="1">
      <alignment horizontal="center"/>
    </xf>
    <xf numFmtId="0" fontId="2" fillId="2" borderId="0" xfId="0" applyNumberFormat="1" applyFont="1" applyFill="1"/>
    <xf numFmtId="0" fontId="2" fillId="2" borderId="0" xfId="0" applyNumberFormat="1" applyFont="1" applyFill="1" applyAlignment="1"/>
    <xf numFmtId="0" fontId="2" fillId="2" borderId="4" xfId="0" applyNumberFormat="1" applyFont="1" applyFill="1" applyBorder="1" applyAlignment="1" applyProtection="1">
      <alignment horizontal="center" vertical="center"/>
    </xf>
    <xf numFmtId="0" fontId="2" fillId="2" borderId="5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2" borderId="9" xfId="0" applyNumberFormat="1" applyFont="1" applyFill="1" applyBorder="1" applyAlignment="1" applyProtection="1">
      <alignment horizontal="center" vertical="center"/>
    </xf>
    <xf numFmtId="4" fontId="0" fillId="0" borderId="5" xfId="0" applyNumberFormat="1" applyFont="1" applyBorder="1" applyAlignment="1" applyProtection="1">
      <alignment vertical="center" wrapText="1"/>
    </xf>
    <xf numFmtId="4" fontId="0" fillId="0" borderId="5" xfId="0" applyNumberFormat="1" applyBorder="1" applyAlignment="1">
      <alignment vertical="center"/>
    </xf>
    <xf numFmtId="0" fontId="0" fillId="0" borderId="5" xfId="0" applyFont="1" applyBorder="1" applyAlignment="1">
      <alignment horizontal="right"/>
    </xf>
    <xf numFmtId="0" fontId="2" fillId="2" borderId="0" xfId="0" applyNumberFormat="1" applyFont="1" applyFill="1" applyAlignment="1">
      <alignment horizontal="right" vertical="center"/>
    </xf>
    <xf numFmtId="4" fontId="0" fillId="0" borderId="29" xfId="0" applyNumberFormat="1" applyFont="1" applyBorder="1" applyAlignment="1" applyProtection="1">
      <alignment vertical="center" wrapText="1"/>
    </xf>
    <xf numFmtId="3" fontId="0" fillId="0" borderId="29" xfId="0" applyNumberFormat="1" applyFont="1" applyBorder="1" applyAlignment="1" applyProtection="1">
      <alignment vertical="center" wrapText="1"/>
    </xf>
    <xf numFmtId="49" fontId="0" fillId="0" borderId="9" xfId="0" applyNumberFormat="1" applyFont="1" applyFill="1" applyBorder="1" applyAlignment="1" applyProtection="1">
      <alignment vertical="center" wrapText="1"/>
    </xf>
    <xf numFmtId="4" fontId="0" fillId="0" borderId="33" xfId="0" applyNumberFormat="1" applyFont="1" applyBorder="1" applyAlignment="1" applyProtection="1">
      <alignment vertical="center" wrapText="1"/>
    </xf>
    <xf numFmtId="3" fontId="0" fillId="0" borderId="33" xfId="0" applyNumberFormat="1" applyFont="1" applyBorder="1" applyAlignment="1" applyProtection="1">
      <alignment vertical="center" wrapText="1"/>
    </xf>
    <xf numFmtId="49" fontId="0" fillId="0" borderId="5" xfId="0" applyNumberFormat="1" applyFont="1" applyBorder="1"/>
    <xf numFmtId="1" fontId="0" fillId="0" borderId="10" xfId="0" applyNumberFormat="1" applyFont="1" applyFill="1" applyBorder="1" applyAlignment="1">
      <alignment horizontal="center" vertical="center"/>
    </xf>
    <xf numFmtId="0" fontId="0" fillId="0" borderId="24" xfId="0" applyNumberFormat="1" applyFont="1" applyFill="1" applyBorder="1" applyAlignment="1" applyProtection="1">
      <alignment horizontal="center" vertical="center" wrapText="1"/>
    </xf>
    <xf numFmtId="0" fontId="0" fillId="2" borderId="19" xfId="0" applyNumberFormat="1" applyFont="1" applyFill="1" applyBorder="1" applyAlignment="1" applyProtection="1">
      <alignment horizontal="center" vertical="center" wrapText="1"/>
    </xf>
    <xf numFmtId="0" fontId="0" fillId="0" borderId="34" xfId="0" applyNumberFormat="1" applyFont="1" applyFill="1" applyBorder="1" applyAlignment="1" applyProtection="1">
      <alignment horizontal="center" vertical="center" wrapText="1"/>
    </xf>
    <xf numFmtId="0" fontId="0" fillId="2" borderId="34" xfId="0" applyNumberFormat="1" applyFont="1" applyFill="1" applyBorder="1" applyAlignment="1" applyProtection="1">
      <alignment horizontal="center" vertical="center" wrapText="1"/>
    </xf>
    <xf numFmtId="3" fontId="0" fillId="0" borderId="34" xfId="0" applyNumberFormat="1" applyFont="1" applyBorder="1" applyAlignment="1" applyProtection="1">
      <alignment vertical="center" wrapText="1"/>
    </xf>
    <xf numFmtId="3" fontId="0" fillId="0" borderId="21" xfId="0" applyNumberFormat="1" applyFont="1" applyBorder="1" applyAlignment="1" applyProtection="1">
      <alignment vertical="center" wrapText="1"/>
    </xf>
    <xf numFmtId="0" fontId="10" fillId="0" borderId="5" xfId="0" applyNumberFormat="1" applyFont="1" applyBorder="1" applyAlignment="1">
      <alignment vertical="center"/>
    </xf>
    <xf numFmtId="0" fontId="7" fillId="2" borderId="0" xfId="0" applyNumberFormat="1" applyFont="1" applyFill="1"/>
    <xf numFmtId="0" fontId="0" fillId="2" borderId="0" xfId="0" applyNumberFormat="1" applyFont="1" applyFill="1" applyAlignment="1" applyProtection="1">
      <alignment horizontal="right" vertical="center"/>
    </xf>
    <xf numFmtId="3" fontId="0" fillId="0" borderId="35" xfId="0" applyNumberFormat="1" applyFont="1" applyBorder="1" applyAlignment="1" applyProtection="1">
      <alignment vertical="center" wrapText="1"/>
    </xf>
    <xf numFmtId="3" fontId="0" fillId="0" borderId="36" xfId="0" applyNumberFormat="1" applyFont="1" applyBorder="1" applyAlignment="1" applyProtection="1">
      <alignment vertical="center" wrapText="1"/>
    </xf>
    <xf numFmtId="0" fontId="0" fillId="0" borderId="11" xfId="0" applyFont="1" applyBorder="1"/>
    <xf numFmtId="0" fontId="2" fillId="0" borderId="8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>
      <alignment horizontal="left" vertical="center" wrapText="1"/>
    </xf>
    <xf numFmtId="3" fontId="2" fillId="0" borderId="37" xfId="0" applyNumberFormat="1" applyFont="1" applyBorder="1" applyAlignment="1" applyProtection="1">
      <alignment vertical="center" wrapText="1"/>
    </xf>
    <xf numFmtId="3" fontId="2" fillId="0" borderId="38" xfId="0" applyNumberFormat="1" applyFont="1" applyBorder="1" applyAlignment="1" applyProtection="1">
      <alignment vertical="center" wrapText="1"/>
    </xf>
    <xf numFmtId="3" fontId="2" fillId="0" borderId="39" xfId="0" applyNumberFormat="1" applyFont="1" applyBorder="1" applyAlignment="1" applyProtection="1">
      <alignment vertical="center" wrapText="1"/>
    </xf>
    <xf numFmtId="3" fontId="2" fillId="0" borderId="21" xfId="0" applyNumberFormat="1" applyFont="1" applyBorder="1" applyAlignment="1" applyProtection="1">
      <alignment vertical="center" wrapText="1"/>
    </xf>
    <xf numFmtId="3" fontId="2" fillId="0" borderId="33" xfId="0" applyNumberFormat="1" applyFont="1" applyBorder="1" applyAlignment="1" applyProtection="1">
      <alignment vertical="center" wrapText="1"/>
    </xf>
    <xf numFmtId="3" fontId="2" fillId="0" borderId="40" xfId="0" applyNumberFormat="1" applyFont="1" applyBorder="1" applyAlignment="1" applyProtection="1">
      <alignment vertical="center" wrapText="1"/>
    </xf>
    <xf numFmtId="0" fontId="2" fillId="0" borderId="7" xfId="0" applyNumberFormat="1" applyFont="1" applyFill="1" applyBorder="1" applyAlignment="1">
      <alignment vertical="center"/>
    </xf>
    <xf numFmtId="3" fontId="2" fillId="0" borderId="28" xfId="0" applyNumberFormat="1" applyFont="1" applyBorder="1" applyAlignment="1" applyProtection="1">
      <alignment vertical="center" wrapText="1"/>
    </xf>
    <xf numFmtId="3" fontId="2" fillId="0" borderId="26" xfId="0" applyNumberFormat="1" applyFont="1" applyBorder="1" applyAlignment="1" applyProtection="1">
      <alignment vertical="center" wrapText="1"/>
    </xf>
    <xf numFmtId="4" fontId="2" fillId="0" borderId="33" xfId="0" applyNumberFormat="1" applyFont="1" applyBorder="1" applyAlignment="1" applyProtection="1">
      <alignment vertical="center" wrapText="1"/>
    </xf>
    <xf numFmtId="3" fontId="2" fillId="0" borderId="23" xfId="0" applyNumberFormat="1" applyFont="1" applyBorder="1" applyAlignment="1" applyProtection="1">
      <alignment vertical="center" wrapText="1"/>
    </xf>
    <xf numFmtId="3" fontId="2" fillId="0" borderId="41" xfId="0" applyNumberFormat="1" applyFont="1" applyBorder="1" applyAlignment="1">
      <alignment vertical="center" wrapText="1"/>
    </xf>
    <xf numFmtId="3" fontId="2" fillId="0" borderId="42" xfId="0" applyNumberFormat="1" applyFont="1" applyBorder="1" applyAlignment="1">
      <alignment vertical="center" wrapText="1"/>
    </xf>
    <xf numFmtId="3" fontId="2" fillId="0" borderId="23" xfId="0" applyNumberFormat="1" applyFont="1" applyBorder="1" applyAlignment="1">
      <alignment vertical="center" wrapText="1"/>
    </xf>
    <xf numFmtId="3" fontId="2" fillId="0" borderId="42" xfId="0" applyNumberFormat="1" applyFont="1" applyBorder="1" applyAlignment="1" applyProtection="1">
      <alignment vertical="center" wrapText="1"/>
    </xf>
    <xf numFmtId="3" fontId="2" fillId="0" borderId="28" xfId="0" applyNumberFormat="1" applyFont="1" applyBorder="1" applyAlignment="1">
      <alignment horizontal="right" vertical="center" wrapText="1"/>
    </xf>
    <xf numFmtId="3" fontId="2" fillId="0" borderId="32" xfId="0" applyNumberFormat="1" applyFont="1" applyBorder="1" applyAlignment="1">
      <alignment horizontal="right" vertical="center" wrapText="1"/>
    </xf>
    <xf numFmtId="4" fontId="2" fillId="0" borderId="29" xfId="0" applyNumberFormat="1" applyFont="1" applyBorder="1" applyAlignment="1">
      <alignment vertical="center" wrapText="1"/>
    </xf>
    <xf numFmtId="176" fontId="11" fillId="0" borderId="0" xfId="0" applyNumberFormat="1" applyFont="1" applyFill="1" applyAlignment="1" applyProtection="1">
      <alignment horizontal="center" vertical="center"/>
    </xf>
    <xf numFmtId="1" fontId="12" fillId="0" borderId="0" xfId="0" applyNumberFormat="1" applyFont="1" applyFill="1" applyAlignment="1">
      <alignment horizontal="center" vertical="center"/>
    </xf>
    <xf numFmtId="1" fontId="13" fillId="0" borderId="0" xfId="0" applyNumberFormat="1" applyFont="1" applyFill="1" applyAlignment="1">
      <alignment horizontal="center"/>
    </xf>
    <xf numFmtId="1" fontId="13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5"/>
  <sheetViews>
    <sheetView showGridLines="0" showZeros="0" workbookViewId="0">
      <selection activeCell="A1" sqref="A1"/>
    </sheetView>
  </sheetViews>
  <sheetFormatPr defaultColWidth="9.33333333333333" defaultRowHeight="11.25" outlineLevelRow="4"/>
  <cols>
    <col min="1" max="1" width="163.833333333333" customWidth="1"/>
  </cols>
  <sheetData>
    <row r="1" ht="28.5" customHeight="1"/>
    <row r="2" ht="101.25" customHeight="1" spans="1:1">
      <c r="A2" s="193" t="s">
        <v>0</v>
      </c>
    </row>
    <row r="3" ht="97.5" customHeight="1" spans="1:1">
      <c r="A3" s="194" t="s">
        <v>1</v>
      </c>
    </row>
    <row r="4" ht="97.5" customHeight="1" spans="1:1">
      <c r="A4" s="195"/>
    </row>
    <row r="5" ht="82.5" customHeight="1" spans="1:1">
      <c r="A5" s="196" t="s">
        <v>2</v>
      </c>
    </row>
  </sheetData>
  <printOptions horizontalCentered="1" verticalCentered="1"/>
  <pageMargins left="0.590277791023254" right="0.590277791023254" top="0.590277791023254" bottom="0.590277791023254" header="0.590277791023254" footer="0.393750011920929"/>
  <pageSetup paperSize="9" scale="61" orientation="landscape" errors="blank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showGridLines="0" showZeros="0" workbookViewId="0">
      <selection activeCell="H12" sqref="H12"/>
    </sheetView>
  </sheetViews>
  <sheetFormatPr defaultColWidth="9.33333333333333" defaultRowHeight="11.25" outlineLevelCol="7"/>
  <cols>
    <col min="1" max="1" width="15.1666666666667" customWidth="1"/>
    <col min="2" max="2" width="52.8333333333333" customWidth="1"/>
    <col min="3" max="8" width="19.5" customWidth="1"/>
  </cols>
  <sheetData>
    <row r="1" ht="19.9" customHeight="1" spans="1:8">
      <c r="A1" s="33"/>
      <c r="B1" s="33"/>
      <c r="C1" s="33"/>
      <c r="D1" s="33"/>
      <c r="E1" s="34"/>
      <c r="F1" s="33"/>
      <c r="G1" s="33"/>
      <c r="H1" s="35" t="s">
        <v>319</v>
      </c>
    </row>
    <row r="2" ht="19.9" customHeight="1" spans="1:8">
      <c r="A2" s="4" t="s">
        <v>320</v>
      </c>
      <c r="B2" s="4"/>
      <c r="C2" s="4"/>
      <c r="D2" s="4"/>
      <c r="E2" s="4"/>
      <c r="F2" s="4"/>
      <c r="G2" s="4"/>
      <c r="H2" s="4"/>
    </row>
    <row r="3" ht="19.9" customHeight="1" spans="1:8">
      <c r="A3" s="6"/>
      <c r="B3" s="36"/>
      <c r="C3" s="36"/>
      <c r="D3" s="36"/>
      <c r="E3" s="36"/>
      <c r="F3" s="36"/>
      <c r="G3" s="36"/>
      <c r="H3" s="7" t="s">
        <v>5</v>
      </c>
    </row>
    <row r="4" ht="19.9" customHeight="1" spans="1:8">
      <c r="A4" s="15" t="s">
        <v>321</v>
      </c>
      <c r="B4" s="15" t="s">
        <v>322</v>
      </c>
      <c r="C4" s="12" t="s">
        <v>323</v>
      </c>
      <c r="D4" s="12"/>
      <c r="E4" s="20"/>
      <c r="F4" s="20"/>
      <c r="G4" s="20"/>
      <c r="H4" s="12"/>
    </row>
    <row r="5" ht="19.9" customHeight="1" spans="1:8">
      <c r="A5" s="15"/>
      <c r="B5" s="15"/>
      <c r="C5" s="37" t="s">
        <v>57</v>
      </c>
      <c r="D5" s="38" t="s">
        <v>197</v>
      </c>
      <c r="E5" s="39" t="s">
        <v>324</v>
      </c>
      <c r="F5" s="40"/>
      <c r="G5" s="41"/>
      <c r="H5" s="42" t="s">
        <v>202</v>
      </c>
    </row>
    <row r="6" ht="19.9" customHeight="1" spans="1:8">
      <c r="A6" s="19"/>
      <c r="B6" s="19"/>
      <c r="C6" s="43"/>
      <c r="D6" s="19"/>
      <c r="E6" s="44" t="s">
        <v>73</v>
      </c>
      <c r="F6" s="44" t="s">
        <v>325</v>
      </c>
      <c r="G6" s="44" t="s">
        <v>326</v>
      </c>
      <c r="H6" s="18"/>
    </row>
    <row r="7" ht="19.9" customHeight="1" spans="1:8">
      <c r="A7" s="45" t="s">
        <v>79</v>
      </c>
      <c r="B7" s="46" t="s">
        <v>79</v>
      </c>
      <c r="C7" s="47">
        <f t="shared" ref="C7:C16" si="0">SUM(D7,F7:H7)</f>
        <v>0</v>
      </c>
      <c r="D7" s="49" t="s">
        <v>79</v>
      </c>
      <c r="E7" s="50">
        <f t="shared" ref="E7:E16" si="1">SUM(F7:G7)</f>
        <v>0</v>
      </c>
      <c r="F7" s="48" t="s">
        <v>79</v>
      </c>
      <c r="G7" s="55" t="s">
        <v>79</v>
      </c>
      <c r="H7" s="56" t="s">
        <v>79</v>
      </c>
    </row>
    <row r="8" ht="19.9" customHeight="1" spans="1:8">
      <c r="A8" s="45" t="s">
        <v>79</v>
      </c>
      <c r="B8" s="46" t="s">
        <v>79</v>
      </c>
      <c r="C8" s="47">
        <f t="shared" si="0"/>
        <v>0</v>
      </c>
      <c r="D8" s="49" t="s">
        <v>79</v>
      </c>
      <c r="E8" s="50">
        <f t="shared" si="1"/>
        <v>0</v>
      </c>
      <c r="F8" s="48" t="s">
        <v>79</v>
      </c>
      <c r="G8" s="55" t="s">
        <v>79</v>
      </c>
      <c r="H8" s="56" t="s">
        <v>79</v>
      </c>
    </row>
    <row r="9" ht="19.9" customHeight="1" spans="1:8">
      <c r="A9" s="45" t="s">
        <v>79</v>
      </c>
      <c r="B9" s="46" t="s">
        <v>79</v>
      </c>
      <c r="C9" s="47">
        <f t="shared" si="0"/>
        <v>0</v>
      </c>
      <c r="D9" s="49" t="s">
        <v>79</v>
      </c>
      <c r="E9" s="50">
        <f t="shared" si="1"/>
        <v>0</v>
      </c>
      <c r="F9" s="48" t="s">
        <v>79</v>
      </c>
      <c r="G9" s="55" t="s">
        <v>79</v>
      </c>
      <c r="H9" s="56" t="s">
        <v>79</v>
      </c>
    </row>
    <row r="10" ht="19.9" customHeight="1" spans="1:8">
      <c r="A10" s="45" t="s">
        <v>79</v>
      </c>
      <c r="B10" s="46" t="s">
        <v>79</v>
      </c>
      <c r="C10" s="47">
        <f t="shared" si="0"/>
        <v>0</v>
      </c>
      <c r="D10" s="49" t="s">
        <v>79</v>
      </c>
      <c r="E10" s="50">
        <f t="shared" si="1"/>
        <v>0</v>
      </c>
      <c r="F10" s="48" t="s">
        <v>79</v>
      </c>
      <c r="G10" s="55" t="s">
        <v>79</v>
      </c>
      <c r="H10" s="56" t="s">
        <v>79</v>
      </c>
    </row>
    <row r="11" ht="19.9" customHeight="1" spans="1:8">
      <c r="A11" s="45" t="s">
        <v>79</v>
      </c>
      <c r="B11" s="46" t="s">
        <v>79</v>
      </c>
      <c r="C11" s="47">
        <f t="shared" si="0"/>
        <v>0</v>
      </c>
      <c r="D11" s="49" t="s">
        <v>79</v>
      </c>
      <c r="E11" s="50">
        <f t="shared" si="1"/>
        <v>0</v>
      </c>
      <c r="F11" s="48" t="s">
        <v>79</v>
      </c>
      <c r="G11" s="55" t="s">
        <v>79</v>
      </c>
      <c r="H11" s="56" t="s">
        <v>79</v>
      </c>
    </row>
    <row r="12" ht="19.9" customHeight="1" spans="1:8">
      <c r="A12" s="45" t="s">
        <v>79</v>
      </c>
      <c r="B12" s="46" t="s">
        <v>79</v>
      </c>
      <c r="C12" s="47">
        <f t="shared" si="0"/>
        <v>0</v>
      </c>
      <c r="D12" s="49" t="s">
        <v>79</v>
      </c>
      <c r="E12" s="50">
        <f t="shared" si="1"/>
        <v>0</v>
      </c>
      <c r="F12" s="48" t="s">
        <v>79</v>
      </c>
      <c r="G12" s="55" t="s">
        <v>79</v>
      </c>
      <c r="H12" s="56" t="s">
        <v>79</v>
      </c>
    </row>
    <row r="13" ht="19.9" customHeight="1" spans="1:8">
      <c r="A13" s="45" t="s">
        <v>79</v>
      </c>
      <c r="B13" s="46" t="s">
        <v>79</v>
      </c>
      <c r="C13" s="47">
        <f t="shared" si="0"/>
        <v>0</v>
      </c>
      <c r="D13" s="49" t="s">
        <v>79</v>
      </c>
      <c r="E13" s="50">
        <f t="shared" si="1"/>
        <v>0</v>
      </c>
      <c r="F13" s="48" t="s">
        <v>79</v>
      </c>
      <c r="G13" s="55" t="s">
        <v>79</v>
      </c>
      <c r="H13" s="56" t="s">
        <v>79</v>
      </c>
    </row>
    <row r="14" ht="19.9" customHeight="1" spans="1:8">
      <c r="A14" s="45" t="s">
        <v>79</v>
      </c>
      <c r="B14" s="46" t="s">
        <v>79</v>
      </c>
      <c r="C14" s="47">
        <f t="shared" si="0"/>
        <v>0</v>
      </c>
      <c r="D14" s="49" t="s">
        <v>79</v>
      </c>
      <c r="E14" s="50">
        <f t="shared" si="1"/>
        <v>0</v>
      </c>
      <c r="F14" s="48" t="s">
        <v>79</v>
      </c>
      <c r="G14" s="55" t="s">
        <v>79</v>
      </c>
      <c r="H14" s="56" t="s">
        <v>79</v>
      </c>
    </row>
    <row r="15" ht="19.9" customHeight="1" spans="1:8">
      <c r="A15" s="45" t="s">
        <v>79</v>
      </c>
      <c r="B15" s="46" t="s">
        <v>79</v>
      </c>
      <c r="C15" s="47">
        <f t="shared" si="0"/>
        <v>0</v>
      </c>
      <c r="D15" s="49" t="s">
        <v>79</v>
      </c>
      <c r="E15" s="50">
        <f t="shared" si="1"/>
        <v>0</v>
      </c>
      <c r="F15" s="48" t="s">
        <v>79</v>
      </c>
      <c r="G15" s="55" t="s">
        <v>79</v>
      </c>
      <c r="H15" s="56" t="s">
        <v>79</v>
      </c>
    </row>
    <row r="16" ht="19.9" customHeight="1" spans="1:8">
      <c r="A16" s="45" t="s">
        <v>79</v>
      </c>
      <c r="B16" s="46" t="s">
        <v>79</v>
      </c>
      <c r="C16" s="47">
        <f t="shared" si="0"/>
        <v>0</v>
      </c>
      <c r="D16" s="49" t="s">
        <v>79</v>
      </c>
      <c r="E16" s="50">
        <f t="shared" si="1"/>
        <v>0</v>
      </c>
      <c r="F16" s="48" t="s">
        <v>79</v>
      </c>
      <c r="G16" s="55" t="s">
        <v>79</v>
      </c>
      <c r="H16" s="56" t="s">
        <v>79</v>
      </c>
    </row>
  </sheetData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747916638851166" right="0.747916638851166" top="0.984027802944183" bottom="0.984027802944183" header="0.511805534362793" footer="0.511805534362793"/>
  <pageSetup paperSize="9" scale="86" orientation="landscape" errors="blank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showGridLines="0" showZeros="0" workbookViewId="0">
      <selection activeCell="K7" sqref="K7"/>
    </sheetView>
  </sheetViews>
  <sheetFormatPr defaultColWidth="9.33333333333333" defaultRowHeight="11.25" outlineLevelCol="7"/>
  <cols>
    <col min="1" max="1" width="6.16666666666667" customWidth="1"/>
    <col min="2" max="3" width="4.16666666666667" customWidth="1"/>
    <col min="4" max="4" width="12.6666666666667" customWidth="1"/>
    <col min="5" max="5" width="69.1666666666667" customWidth="1"/>
    <col min="6" max="8" width="20.3333333333333" customWidth="1"/>
    <col min="9" max="9" width="8" customWidth="1"/>
    <col min="10" max="10" width="17.8333333333333" customWidth="1"/>
    <col min="11" max="244" width="8" customWidth="1"/>
  </cols>
  <sheetData>
    <row r="1" ht="19.9" customHeight="1" spans="1:8">
      <c r="A1" s="1"/>
      <c r="B1" s="2"/>
      <c r="C1" s="2"/>
      <c r="D1" s="2"/>
      <c r="E1" s="2"/>
      <c r="F1" s="2"/>
      <c r="G1" s="2"/>
      <c r="H1" s="3" t="s">
        <v>327</v>
      </c>
    </row>
    <row r="2" ht="19.9" customHeight="1" spans="1:8">
      <c r="A2" s="4" t="s">
        <v>328</v>
      </c>
      <c r="B2" s="4"/>
      <c r="C2" s="4"/>
      <c r="D2" s="4"/>
      <c r="E2" s="4"/>
      <c r="F2" s="4"/>
      <c r="G2" s="4"/>
      <c r="H2" s="4"/>
    </row>
    <row r="3" ht="19.9" customHeight="1" spans="1:8">
      <c r="A3" s="5" t="s">
        <v>79</v>
      </c>
      <c r="B3" s="5"/>
      <c r="C3" s="5"/>
      <c r="D3" s="5"/>
      <c r="E3" s="5"/>
      <c r="F3" s="6"/>
      <c r="G3" s="6"/>
      <c r="H3" s="7" t="s">
        <v>5</v>
      </c>
    </row>
    <row r="4" ht="19.9" customHeight="1" spans="1:8">
      <c r="A4" s="8" t="s">
        <v>56</v>
      </c>
      <c r="B4" s="9"/>
      <c r="C4" s="9"/>
      <c r="D4" s="9"/>
      <c r="E4" s="10"/>
      <c r="F4" s="11" t="s">
        <v>329</v>
      </c>
      <c r="G4" s="12"/>
      <c r="H4" s="12"/>
    </row>
    <row r="5" ht="19.9" customHeight="1" spans="1:8">
      <c r="A5" s="8" t="s">
        <v>68</v>
      </c>
      <c r="B5" s="9"/>
      <c r="C5" s="10"/>
      <c r="D5" s="13" t="s">
        <v>69</v>
      </c>
      <c r="E5" s="14" t="s">
        <v>99</v>
      </c>
      <c r="F5" s="15" t="s">
        <v>57</v>
      </c>
      <c r="G5" s="15" t="s">
        <v>95</v>
      </c>
      <c r="H5" s="12" t="s">
        <v>96</v>
      </c>
    </row>
    <row r="6" ht="19.9" customHeight="1" spans="1:8">
      <c r="A6" s="16" t="s">
        <v>76</v>
      </c>
      <c r="B6" s="17" t="s">
        <v>77</v>
      </c>
      <c r="C6" s="17" t="s">
        <v>78</v>
      </c>
      <c r="D6" s="18"/>
      <c r="E6" s="19"/>
      <c r="F6" s="19"/>
      <c r="G6" s="19"/>
      <c r="H6" s="20"/>
    </row>
    <row r="7" ht="19.9" customHeight="1" spans="1:8">
      <c r="A7" s="45" t="s">
        <v>79</v>
      </c>
      <c r="B7" s="45" t="s">
        <v>79</v>
      </c>
      <c r="C7" s="45" t="s">
        <v>79</v>
      </c>
      <c r="D7" s="45" t="s">
        <v>81</v>
      </c>
      <c r="E7" s="45" t="s">
        <v>0</v>
      </c>
      <c r="F7" s="52">
        <f>SUM(F8:F10)</f>
        <v>28700000</v>
      </c>
      <c r="G7" s="52">
        <f t="shared" ref="G7:H7" si="0">SUM(G8:G10)</f>
        <v>0</v>
      </c>
      <c r="H7" s="52">
        <f t="shared" si="0"/>
        <v>28700000</v>
      </c>
    </row>
    <row r="8" ht="19.9" customHeight="1" spans="1:8">
      <c r="A8" s="45" t="s">
        <v>330</v>
      </c>
      <c r="B8" s="45" t="s">
        <v>331</v>
      </c>
      <c r="C8" s="45" t="s">
        <v>332</v>
      </c>
      <c r="D8" s="45" t="s">
        <v>81</v>
      </c>
      <c r="E8" s="52" t="s">
        <v>87</v>
      </c>
      <c r="F8" s="53">
        <v>8480000</v>
      </c>
      <c r="G8" s="54" t="s">
        <v>79</v>
      </c>
      <c r="H8" s="53">
        <v>8480000</v>
      </c>
    </row>
    <row r="9" ht="19.9" customHeight="1" spans="1:8">
      <c r="A9" s="45" t="s">
        <v>330</v>
      </c>
      <c r="B9" s="45" t="s">
        <v>331</v>
      </c>
      <c r="C9" s="45" t="s">
        <v>333</v>
      </c>
      <c r="D9" s="45" t="s">
        <v>81</v>
      </c>
      <c r="E9" s="52" t="s">
        <v>89</v>
      </c>
      <c r="F9" s="53">
        <v>19410000</v>
      </c>
      <c r="G9" s="54" t="s">
        <v>79</v>
      </c>
      <c r="H9" s="53">
        <v>19410000</v>
      </c>
    </row>
    <row r="10" ht="19.9" customHeight="1" spans="1:8">
      <c r="A10" s="45" t="s">
        <v>330</v>
      </c>
      <c r="B10" s="45" t="s">
        <v>331</v>
      </c>
      <c r="C10" s="45" t="s">
        <v>334</v>
      </c>
      <c r="D10" s="45" t="s">
        <v>81</v>
      </c>
      <c r="E10" s="52" t="s">
        <v>90</v>
      </c>
      <c r="F10" s="53">
        <v>810000</v>
      </c>
      <c r="G10" s="54" t="s">
        <v>79</v>
      </c>
      <c r="H10" s="53">
        <v>810000</v>
      </c>
    </row>
  </sheetData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75" right="0.75" top="1" bottom="1" header="0.5" footer="0.5"/>
  <pageSetup paperSize="9" scale="10" orientation="landscape" errors="blank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showGridLines="0" showZeros="0" workbookViewId="0">
      <selection activeCell="A1" sqref="A1"/>
    </sheetView>
  </sheetViews>
  <sheetFormatPr defaultColWidth="9.33333333333333" defaultRowHeight="11.25" outlineLevelCol="7"/>
  <cols>
    <col min="1" max="1" width="13.6666666666667" customWidth="1"/>
    <col min="2" max="2" width="47" customWidth="1"/>
    <col min="3" max="8" width="19.3333333333333" customWidth="1"/>
  </cols>
  <sheetData>
    <row r="1" ht="19.9" customHeight="1" spans="1:8">
      <c r="A1" s="33"/>
      <c r="B1" s="33"/>
      <c r="C1" s="33"/>
      <c r="D1" s="33"/>
      <c r="E1" s="34"/>
      <c r="F1" s="33"/>
      <c r="G1" s="33"/>
      <c r="H1" s="35" t="s">
        <v>335</v>
      </c>
    </row>
    <row r="2" ht="19.9" customHeight="1" spans="1:8">
      <c r="A2" s="4" t="s">
        <v>336</v>
      </c>
      <c r="B2" s="4"/>
      <c r="C2" s="4"/>
      <c r="D2" s="4"/>
      <c r="E2" s="4"/>
      <c r="F2" s="4"/>
      <c r="G2" s="4"/>
      <c r="H2" s="4"/>
    </row>
    <row r="3" ht="19.9" customHeight="1" spans="1:8">
      <c r="A3" s="6" t="s">
        <v>79</v>
      </c>
      <c r="B3" s="36"/>
      <c r="C3" s="36"/>
      <c r="D3" s="36"/>
      <c r="E3" s="36"/>
      <c r="F3" s="36"/>
      <c r="G3" s="36"/>
      <c r="H3" s="7" t="s">
        <v>5</v>
      </c>
    </row>
    <row r="4" ht="19.9" customHeight="1" spans="1:8">
      <c r="A4" s="15" t="s">
        <v>321</v>
      </c>
      <c r="B4" s="15" t="s">
        <v>322</v>
      </c>
      <c r="C4" s="12" t="s">
        <v>323</v>
      </c>
      <c r="D4" s="12"/>
      <c r="E4" s="20"/>
      <c r="F4" s="20"/>
      <c r="G4" s="20"/>
      <c r="H4" s="12"/>
    </row>
    <row r="5" ht="19.9" customHeight="1" spans="1:8">
      <c r="A5" s="15"/>
      <c r="B5" s="15"/>
      <c r="C5" s="37" t="s">
        <v>57</v>
      </c>
      <c r="D5" s="38" t="s">
        <v>197</v>
      </c>
      <c r="E5" s="39" t="s">
        <v>324</v>
      </c>
      <c r="F5" s="40"/>
      <c r="G5" s="41"/>
      <c r="H5" s="42" t="s">
        <v>202</v>
      </c>
    </row>
    <row r="6" ht="19.9" customHeight="1" spans="1:8">
      <c r="A6" s="19"/>
      <c r="B6" s="19"/>
      <c r="C6" s="43"/>
      <c r="D6" s="19"/>
      <c r="E6" s="44" t="s">
        <v>73</v>
      </c>
      <c r="F6" s="44" t="s">
        <v>325</v>
      </c>
      <c r="G6" s="44" t="s">
        <v>326</v>
      </c>
      <c r="H6" s="18"/>
    </row>
    <row r="7" ht="19.9" customHeight="1" spans="1:8">
      <c r="A7" s="45" t="s">
        <v>79</v>
      </c>
      <c r="B7" s="46" t="s">
        <v>79</v>
      </c>
      <c r="C7" s="47">
        <f t="shared" ref="C7:C16" si="0">SUM(D7,F7:H7)</f>
        <v>0</v>
      </c>
      <c r="D7" s="48" t="s">
        <v>79</v>
      </c>
      <c r="E7" s="49">
        <f t="shared" ref="E7:E16" si="1">SUM(F7:G7)</f>
        <v>0</v>
      </c>
      <c r="F7" s="50" t="s">
        <v>79</v>
      </c>
      <c r="G7" s="50" t="s">
        <v>79</v>
      </c>
      <c r="H7" s="51" t="s">
        <v>79</v>
      </c>
    </row>
    <row r="8" ht="19.9" customHeight="1" spans="1:8">
      <c r="A8" s="45" t="s">
        <v>79</v>
      </c>
      <c r="B8" s="46" t="s">
        <v>79</v>
      </c>
      <c r="C8" s="47">
        <f t="shared" si="0"/>
        <v>0</v>
      </c>
      <c r="D8" s="48" t="s">
        <v>79</v>
      </c>
      <c r="E8" s="49">
        <f t="shared" si="1"/>
        <v>0</v>
      </c>
      <c r="F8" s="50" t="s">
        <v>79</v>
      </c>
      <c r="G8" s="50" t="s">
        <v>79</v>
      </c>
      <c r="H8" s="51" t="s">
        <v>79</v>
      </c>
    </row>
    <row r="9" ht="19.9" customHeight="1" spans="1:8">
      <c r="A9" s="45" t="s">
        <v>79</v>
      </c>
      <c r="B9" s="46" t="s">
        <v>79</v>
      </c>
      <c r="C9" s="47">
        <f t="shared" si="0"/>
        <v>0</v>
      </c>
      <c r="D9" s="48" t="s">
        <v>79</v>
      </c>
      <c r="E9" s="49">
        <f t="shared" si="1"/>
        <v>0</v>
      </c>
      <c r="F9" s="50" t="s">
        <v>79</v>
      </c>
      <c r="G9" s="50" t="s">
        <v>79</v>
      </c>
      <c r="H9" s="51" t="s">
        <v>79</v>
      </c>
    </row>
    <row r="10" ht="19.9" customHeight="1" spans="1:8">
      <c r="A10" s="45" t="s">
        <v>79</v>
      </c>
      <c r="B10" s="46" t="s">
        <v>79</v>
      </c>
      <c r="C10" s="47">
        <f t="shared" si="0"/>
        <v>0</v>
      </c>
      <c r="D10" s="48" t="s">
        <v>79</v>
      </c>
      <c r="E10" s="49">
        <f t="shared" si="1"/>
        <v>0</v>
      </c>
      <c r="F10" s="50" t="s">
        <v>79</v>
      </c>
      <c r="G10" s="50" t="s">
        <v>79</v>
      </c>
      <c r="H10" s="51" t="s">
        <v>79</v>
      </c>
    </row>
    <row r="11" ht="19.9" customHeight="1" spans="1:8">
      <c r="A11" s="45" t="s">
        <v>79</v>
      </c>
      <c r="B11" s="46" t="s">
        <v>79</v>
      </c>
      <c r="C11" s="47">
        <f t="shared" si="0"/>
        <v>0</v>
      </c>
      <c r="D11" s="48" t="s">
        <v>79</v>
      </c>
      <c r="E11" s="49">
        <f t="shared" si="1"/>
        <v>0</v>
      </c>
      <c r="F11" s="50" t="s">
        <v>79</v>
      </c>
      <c r="G11" s="50" t="s">
        <v>79</v>
      </c>
      <c r="H11" s="51" t="s">
        <v>79</v>
      </c>
    </row>
    <row r="12" ht="19.9" customHeight="1" spans="1:8">
      <c r="A12" s="45" t="s">
        <v>79</v>
      </c>
      <c r="B12" s="46" t="s">
        <v>79</v>
      </c>
      <c r="C12" s="47">
        <f t="shared" si="0"/>
        <v>0</v>
      </c>
      <c r="D12" s="48" t="s">
        <v>79</v>
      </c>
      <c r="E12" s="49">
        <f t="shared" si="1"/>
        <v>0</v>
      </c>
      <c r="F12" s="50" t="s">
        <v>79</v>
      </c>
      <c r="G12" s="50" t="s">
        <v>79</v>
      </c>
      <c r="H12" s="51" t="s">
        <v>79</v>
      </c>
    </row>
    <row r="13" ht="19.9" customHeight="1" spans="1:8">
      <c r="A13" s="45" t="s">
        <v>79</v>
      </c>
      <c r="B13" s="46" t="s">
        <v>79</v>
      </c>
      <c r="C13" s="47">
        <f t="shared" si="0"/>
        <v>0</v>
      </c>
      <c r="D13" s="48" t="s">
        <v>79</v>
      </c>
      <c r="E13" s="49">
        <f t="shared" si="1"/>
        <v>0</v>
      </c>
      <c r="F13" s="50" t="s">
        <v>79</v>
      </c>
      <c r="G13" s="50" t="s">
        <v>79</v>
      </c>
      <c r="H13" s="51" t="s">
        <v>79</v>
      </c>
    </row>
    <row r="14" ht="19.9" customHeight="1" spans="1:8">
      <c r="A14" s="45" t="s">
        <v>79</v>
      </c>
      <c r="B14" s="46" t="s">
        <v>79</v>
      </c>
      <c r="C14" s="47">
        <f t="shared" si="0"/>
        <v>0</v>
      </c>
      <c r="D14" s="48" t="s">
        <v>79</v>
      </c>
      <c r="E14" s="49">
        <f t="shared" si="1"/>
        <v>0</v>
      </c>
      <c r="F14" s="50" t="s">
        <v>79</v>
      </c>
      <c r="G14" s="50" t="s">
        <v>79</v>
      </c>
      <c r="H14" s="51" t="s">
        <v>79</v>
      </c>
    </row>
    <row r="15" ht="19.9" customHeight="1" spans="1:8">
      <c r="A15" s="45" t="s">
        <v>79</v>
      </c>
      <c r="B15" s="46" t="s">
        <v>79</v>
      </c>
      <c r="C15" s="47">
        <f t="shared" si="0"/>
        <v>0</v>
      </c>
      <c r="D15" s="48" t="s">
        <v>79</v>
      </c>
      <c r="E15" s="49">
        <f t="shared" si="1"/>
        <v>0</v>
      </c>
      <c r="F15" s="50" t="s">
        <v>79</v>
      </c>
      <c r="G15" s="50" t="s">
        <v>79</v>
      </c>
      <c r="H15" s="51" t="s">
        <v>79</v>
      </c>
    </row>
    <row r="16" ht="19.9" customHeight="1" spans="1:8">
      <c r="A16" s="45" t="s">
        <v>79</v>
      </c>
      <c r="B16" s="46" t="s">
        <v>79</v>
      </c>
      <c r="C16" s="47">
        <f t="shared" si="0"/>
        <v>0</v>
      </c>
      <c r="D16" s="48" t="s">
        <v>79</v>
      </c>
      <c r="E16" s="49">
        <f t="shared" si="1"/>
        <v>0</v>
      </c>
      <c r="F16" s="50" t="s">
        <v>79</v>
      </c>
      <c r="G16" s="50" t="s">
        <v>79</v>
      </c>
      <c r="H16" s="51" t="s">
        <v>79</v>
      </c>
    </row>
  </sheetData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747916638851166" right="0.747916638851166" top="0.984027802944183" bottom="0.984027802944183" header="0.511805534362793" footer="0.511805534362793"/>
  <pageSetup paperSize="9" scale="91" orientation="landscape" errors="blank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showGridLines="0" workbookViewId="0">
      <selection activeCell="E10" sqref="E10"/>
    </sheetView>
  </sheetViews>
  <sheetFormatPr defaultColWidth="9.33333333333333" defaultRowHeight="20.1" customHeight="1" outlineLevelCol="7"/>
  <cols>
    <col min="1" max="3" width="7.33333333333333" customWidth="1"/>
    <col min="4" max="4" width="15.1666666666667" customWidth="1"/>
    <col min="5" max="5" width="54.3333333333333" customWidth="1"/>
    <col min="6" max="8" width="21.3333333333333" customWidth="1"/>
  </cols>
  <sheetData>
    <row r="1" customHeight="1" spans="1:8">
      <c r="A1" s="1"/>
      <c r="B1" s="2"/>
      <c r="C1" s="2"/>
      <c r="D1" s="2"/>
      <c r="E1" s="2"/>
      <c r="F1" s="2"/>
      <c r="G1" s="2"/>
      <c r="H1" s="3" t="s">
        <v>337</v>
      </c>
    </row>
    <row r="2" customHeight="1" spans="1:8">
      <c r="A2" s="4" t="s">
        <v>338</v>
      </c>
      <c r="B2" s="4"/>
      <c r="C2" s="4"/>
      <c r="D2" s="4"/>
      <c r="E2" s="4"/>
      <c r="F2" s="4"/>
      <c r="G2" s="4"/>
      <c r="H2" s="4"/>
    </row>
    <row r="3" customHeight="1" spans="1:8">
      <c r="A3" s="5" t="s">
        <v>79</v>
      </c>
      <c r="B3" s="5"/>
      <c r="C3" s="5"/>
      <c r="D3" s="5"/>
      <c r="E3" s="5"/>
      <c r="F3" s="6"/>
      <c r="G3" s="6"/>
      <c r="H3" s="7" t="s">
        <v>5</v>
      </c>
    </row>
    <row r="4" customHeight="1" spans="1:8">
      <c r="A4" s="8" t="s">
        <v>56</v>
      </c>
      <c r="B4" s="9"/>
      <c r="C4" s="9"/>
      <c r="D4" s="9"/>
      <c r="E4" s="10"/>
      <c r="F4" s="11" t="s">
        <v>339</v>
      </c>
      <c r="G4" s="12"/>
      <c r="H4" s="12"/>
    </row>
    <row r="5" customHeight="1" spans="1:8">
      <c r="A5" s="8" t="s">
        <v>68</v>
      </c>
      <c r="B5" s="9"/>
      <c r="C5" s="10"/>
      <c r="D5" s="13" t="s">
        <v>69</v>
      </c>
      <c r="E5" s="14" t="s">
        <v>99</v>
      </c>
      <c r="F5" s="15" t="s">
        <v>57</v>
      </c>
      <c r="G5" s="15" t="s">
        <v>95</v>
      </c>
      <c r="H5" s="12" t="s">
        <v>96</v>
      </c>
    </row>
    <row r="6" customHeight="1" spans="1:8">
      <c r="A6" s="16" t="s">
        <v>76</v>
      </c>
      <c r="B6" s="17" t="s">
        <v>77</v>
      </c>
      <c r="C6" s="17" t="s">
        <v>78</v>
      </c>
      <c r="D6" s="18"/>
      <c r="E6" s="19"/>
      <c r="F6" s="19"/>
      <c r="G6" s="19"/>
      <c r="H6" s="20"/>
    </row>
    <row r="7" customHeight="1" spans="1:8">
      <c r="A7" s="21"/>
      <c r="B7" s="21"/>
      <c r="C7" s="21"/>
      <c r="D7" s="21"/>
      <c r="E7" s="21"/>
      <c r="F7" s="22"/>
      <c r="G7" s="22"/>
      <c r="H7" s="22"/>
    </row>
    <row r="8" customHeight="1" spans="1:8">
      <c r="A8" s="23"/>
      <c r="B8" s="24"/>
      <c r="C8" s="24"/>
      <c r="D8" s="25"/>
      <c r="E8" s="25"/>
      <c r="F8" s="25"/>
      <c r="G8" s="25"/>
      <c r="H8" s="25"/>
    </row>
    <row r="9" customHeight="1" spans="1:8">
      <c r="A9" s="23"/>
      <c r="B9" s="24"/>
      <c r="C9" s="24"/>
      <c r="D9" s="24"/>
      <c r="E9" s="24"/>
      <c r="F9" s="23"/>
      <c r="G9" s="24"/>
      <c r="H9" s="25"/>
    </row>
    <row r="10" customHeight="1" spans="1:8">
      <c r="A10" s="23"/>
      <c r="B10" s="23"/>
      <c r="C10" s="23"/>
      <c r="D10" s="25"/>
      <c r="E10" s="25"/>
      <c r="F10" s="25"/>
      <c r="G10" s="25"/>
      <c r="H10" s="25"/>
    </row>
    <row r="11" customHeight="1" spans="1:8">
      <c r="A11" s="23"/>
      <c r="B11" s="23"/>
      <c r="C11" s="23"/>
      <c r="D11" s="25"/>
      <c r="E11" s="25"/>
      <c r="F11" s="25"/>
      <c r="G11" s="25"/>
      <c r="H11" s="25"/>
    </row>
    <row r="12" customHeight="1" spans="1:8">
      <c r="A12" s="23"/>
      <c r="B12" s="23"/>
      <c r="C12" s="23"/>
      <c r="D12" s="24"/>
      <c r="E12" s="24"/>
      <c r="F12" s="23"/>
      <c r="G12" s="24"/>
      <c r="H12" s="25"/>
    </row>
    <row r="13" customHeight="1" spans="1:8">
      <c r="A13" s="23"/>
      <c r="B13" s="23"/>
      <c r="C13" s="23"/>
      <c r="D13" s="25"/>
      <c r="E13" s="25"/>
      <c r="F13" s="25"/>
      <c r="G13" s="25"/>
      <c r="H13" s="25"/>
    </row>
    <row r="14" customHeight="1" spans="1:8">
      <c r="A14" s="23"/>
      <c r="B14" s="23"/>
      <c r="C14" s="23"/>
      <c r="D14" s="25"/>
      <c r="E14" s="25"/>
      <c r="F14" s="25"/>
      <c r="G14" s="25"/>
      <c r="H14" s="25"/>
    </row>
    <row r="15" customHeight="1" spans="1:8">
      <c r="A15" s="23"/>
      <c r="B15" s="23"/>
      <c r="C15" s="23"/>
      <c r="D15" s="23"/>
      <c r="E15" s="24"/>
      <c r="F15" s="23"/>
      <c r="G15" s="23"/>
      <c r="H15" s="25"/>
    </row>
    <row r="16" customHeight="1" spans="1:8">
      <c r="A16" s="23"/>
      <c r="B16" s="23"/>
      <c r="C16" s="23"/>
      <c r="D16" s="23"/>
      <c r="E16" s="26"/>
      <c r="F16" s="27"/>
      <c r="G16" s="27"/>
      <c r="H16" s="25"/>
    </row>
    <row r="17" customHeight="1" spans="1:8">
      <c r="A17" s="23"/>
      <c r="B17" s="23"/>
      <c r="C17" s="23"/>
      <c r="D17" s="23"/>
      <c r="E17" s="26"/>
      <c r="F17" s="26"/>
      <c r="G17" s="27"/>
      <c r="H17" s="25"/>
    </row>
    <row r="18" customHeight="1" spans="1:8">
      <c r="A18" s="23"/>
      <c r="B18" s="23"/>
      <c r="C18" s="23"/>
      <c r="D18" s="23"/>
      <c r="E18" s="24"/>
      <c r="F18" s="24"/>
      <c r="G18" s="23"/>
      <c r="H18" s="25"/>
    </row>
    <row r="19" customHeight="1" spans="1:8">
      <c r="A19" s="23"/>
      <c r="B19" s="23"/>
      <c r="C19" s="23"/>
      <c r="D19" s="23"/>
      <c r="E19" s="28"/>
      <c r="F19" s="28"/>
      <c r="G19" s="29"/>
      <c r="H19" s="25"/>
    </row>
    <row r="20" customHeight="1" spans="1:8">
      <c r="A20" s="30"/>
      <c r="B20" s="30"/>
      <c r="C20" s="30"/>
      <c r="D20" s="30"/>
      <c r="E20" s="31"/>
      <c r="F20" s="31"/>
      <c r="G20" s="31"/>
      <c r="H20" s="32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701388895511627" right="0.701388895511627" top="0.748611092567444" bottom="0.748611092567444" header="0.299305558204651" footer="0.299305558204651"/>
  <pageSetup paperSize="9" orientation="landscape" errors="blank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showGridLines="0" showZeros="0" view="pageBreakPreview" zoomScaleNormal="100" topLeftCell="A5" workbookViewId="0">
      <selection activeCell="A7" sqref="A7"/>
    </sheetView>
  </sheetViews>
  <sheetFormatPr defaultColWidth="9.33333333333333" defaultRowHeight="11.25" outlineLevelCol="3"/>
  <cols>
    <col min="1" max="1" width="48.1666666666667" customWidth="1"/>
    <col min="2" max="2" width="29.6666666666667" customWidth="1"/>
    <col min="3" max="3" width="51" customWidth="1"/>
    <col min="4" max="4" width="28.6666666666667" customWidth="1"/>
  </cols>
  <sheetData>
    <row r="1" ht="19.9" customHeight="1" spans="1:4">
      <c r="A1" s="103"/>
      <c r="B1" s="103"/>
      <c r="C1" s="103"/>
      <c r="D1" s="35" t="s">
        <v>3</v>
      </c>
    </row>
    <row r="2" ht="19.9" customHeight="1" spans="1:4">
      <c r="A2" s="4" t="s">
        <v>4</v>
      </c>
      <c r="B2" s="4"/>
      <c r="C2" s="4"/>
      <c r="D2" s="4"/>
    </row>
    <row r="3" ht="19.9" customHeight="1" spans="1:4">
      <c r="A3" s="104"/>
      <c r="B3" s="104"/>
      <c r="C3" s="33"/>
      <c r="D3" s="7" t="s">
        <v>5</v>
      </c>
    </row>
    <row r="4" ht="24.75" customHeight="1" spans="1:4">
      <c r="A4" s="105" t="s">
        <v>6</v>
      </c>
      <c r="B4" s="106"/>
      <c r="C4" s="105" t="s">
        <v>7</v>
      </c>
      <c r="D4" s="106"/>
    </row>
    <row r="5" ht="24.75" customHeight="1" spans="1:4">
      <c r="A5" s="171" t="s">
        <v>8</v>
      </c>
      <c r="B5" s="171" t="s">
        <v>9</v>
      </c>
      <c r="C5" s="172" t="s">
        <v>8</v>
      </c>
      <c r="D5" s="173" t="s">
        <v>9</v>
      </c>
    </row>
    <row r="6" ht="24.75" customHeight="1" spans="1:4">
      <c r="A6" s="174" t="s">
        <v>10</v>
      </c>
      <c r="B6" s="175">
        <v>1572961.68</v>
      </c>
      <c r="C6" s="120" t="s">
        <v>11</v>
      </c>
      <c r="D6" s="176"/>
    </row>
    <row r="7" ht="24.75" customHeight="1" spans="1:4">
      <c r="A7" s="174" t="s">
        <v>12</v>
      </c>
      <c r="B7" s="177">
        <v>28700000</v>
      </c>
      <c r="C7" s="120" t="s">
        <v>13</v>
      </c>
      <c r="D7" s="178">
        <v>0</v>
      </c>
    </row>
    <row r="8" ht="24.75" customHeight="1" spans="1:4">
      <c r="A8" s="174" t="s">
        <v>14</v>
      </c>
      <c r="B8" s="177"/>
      <c r="C8" s="120" t="s">
        <v>15</v>
      </c>
      <c r="D8" s="179">
        <v>0</v>
      </c>
    </row>
    <row r="9" ht="24.75" customHeight="1" spans="1:4">
      <c r="A9" s="174" t="s">
        <v>16</v>
      </c>
      <c r="B9" s="177">
        <v>0</v>
      </c>
      <c r="C9" s="120" t="s">
        <v>17</v>
      </c>
      <c r="D9" s="179">
        <v>0</v>
      </c>
    </row>
    <row r="10" ht="24.75" customHeight="1" spans="1:4">
      <c r="A10" s="174" t="s">
        <v>18</v>
      </c>
      <c r="B10" s="177">
        <v>0</v>
      </c>
      <c r="C10" s="120" t="s">
        <v>19</v>
      </c>
      <c r="D10" s="179">
        <v>0</v>
      </c>
    </row>
    <row r="11" ht="24.75" customHeight="1" spans="1:4">
      <c r="A11" s="174" t="s">
        <v>20</v>
      </c>
      <c r="B11" s="177">
        <v>0</v>
      </c>
      <c r="C11" s="120" t="s">
        <v>21</v>
      </c>
      <c r="D11" s="179">
        <v>0</v>
      </c>
    </row>
    <row r="12" ht="24.75" customHeight="1" spans="1:4">
      <c r="A12" s="174" t="s">
        <v>22</v>
      </c>
      <c r="B12" s="180">
        <v>0</v>
      </c>
      <c r="C12" s="120" t="s">
        <v>23</v>
      </c>
      <c r="D12" s="179">
        <v>0</v>
      </c>
    </row>
    <row r="13" ht="24.75" customHeight="1" spans="1:4">
      <c r="A13" s="181"/>
      <c r="B13" s="182"/>
      <c r="C13" s="120" t="s">
        <v>24</v>
      </c>
      <c r="D13" s="179">
        <v>84783.36</v>
      </c>
    </row>
    <row r="14" ht="24.75" customHeight="1" spans="1:4">
      <c r="A14" s="110"/>
      <c r="B14" s="183"/>
      <c r="C14" s="120" t="s">
        <v>25</v>
      </c>
      <c r="D14" s="179">
        <v>0</v>
      </c>
    </row>
    <row r="15" ht="24.75" customHeight="1" spans="1:4">
      <c r="A15" s="110"/>
      <c r="B15" s="183"/>
      <c r="C15" s="120" t="s">
        <v>26</v>
      </c>
      <c r="D15" s="179">
        <v>37092.72</v>
      </c>
    </row>
    <row r="16" ht="24.75" customHeight="1" spans="1:4">
      <c r="A16" s="110"/>
      <c r="B16" s="183"/>
      <c r="C16" s="120" t="s">
        <v>27</v>
      </c>
      <c r="D16" s="179">
        <v>0</v>
      </c>
    </row>
    <row r="17" ht="24.75" customHeight="1" spans="1:4">
      <c r="A17" s="110"/>
      <c r="B17" s="183"/>
      <c r="C17" s="120" t="s">
        <v>28</v>
      </c>
      <c r="D17" s="184">
        <v>30053898.08</v>
      </c>
    </row>
    <row r="18" ht="24.75" customHeight="1" spans="1:4">
      <c r="A18" s="110"/>
      <c r="B18" s="183"/>
      <c r="C18" s="120" t="s">
        <v>29</v>
      </c>
      <c r="D18" s="179">
        <v>0</v>
      </c>
    </row>
    <row r="19" ht="24.75" customHeight="1" spans="1:4">
      <c r="A19" s="110"/>
      <c r="B19" s="183"/>
      <c r="C19" s="120" t="s">
        <v>30</v>
      </c>
      <c r="D19" s="179">
        <v>0</v>
      </c>
    </row>
    <row r="20" ht="24.75" customHeight="1" spans="1:4">
      <c r="A20" s="110"/>
      <c r="B20" s="183"/>
      <c r="C20" s="120" t="s">
        <v>31</v>
      </c>
      <c r="D20" s="179">
        <v>0</v>
      </c>
    </row>
    <row r="21" ht="24.75" customHeight="1" spans="1:4">
      <c r="A21" s="110"/>
      <c r="B21" s="183"/>
      <c r="C21" s="120" t="s">
        <v>32</v>
      </c>
      <c r="D21" s="179">
        <v>0</v>
      </c>
    </row>
    <row r="22" ht="24.75" customHeight="1" spans="1:4">
      <c r="A22" s="110"/>
      <c r="B22" s="183"/>
      <c r="C22" s="120" t="s">
        <v>33</v>
      </c>
      <c r="D22" s="179">
        <v>0</v>
      </c>
    </row>
    <row r="23" ht="24.75" customHeight="1" spans="1:4">
      <c r="A23" s="110"/>
      <c r="B23" s="183"/>
      <c r="C23" s="120" t="s">
        <v>34</v>
      </c>
      <c r="D23" s="179">
        <v>0</v>
      </c>
    </row>
    <row r="24" ht="24.75" customHeight="1" spans="1:4">
      <c r="A24" s="110"/>
      <c r="B24" s="183"/>
      <c r="C24" s="120" t="s">
        <v>35</v>
      </c>
      <c r="D24" s="179">
        <v>0</v>
      </c>
    </row>
    <row r="25" ht="24.75" customHeight="1" spans="1:4">
      <c r="A25" s="110"/>
      <c r="B25" s="183"/>
      <c r="C25" s="120" t="s">
        <v>36</v>
      </c>
      <c r="D25" s="179">
        <v>97187.52</v>
      </c>
    </row>
    <row r="26" ht="24.75" customHeight="1" spans="1:4">
      <c r="A26" s="110"/>
      <c r="B26" s="183"/>
      <c r="C26" s="120" t="s">
        <v>37</v>
      </c>
      <c r="D26" s="179">
        <v>0</v>
      </c>
    </row>
    <row r="27" ht="24.75" customHeight="1" spans="1:4">
      <c r="A27" s="110"/>
      <c r="B27" s="183"/>
      <c r="C27" s="120" t="s">
        <v>38</v>
      </c>
      <c r="D27" s="179">
        <v>0</v>
      </c>
    </row>
    <row r="28" ht="24.75" customHeight="1" spans="1:4">
      <c r="A28" s="110"/>
      <c r="B28" s="183"/>
      <c r="C28" s="120" t="s">
        <v>39</v>
      </c>
      <c r="D28" s="179">
        <v>0</v>
      </c>
    </row>
    <row r="29" ht="24.75" customHeight="1" spans="1:4">
      <c r="A29" s="110"/>
      <c r="B29" s="183"/>
      <c r="C29" s="120" t="s">
        <v>40</v>
      </c>
      <c r="D29" s="179">
        <v>0</v>
      </c>
    </row>
    <row r="30" ht="24.75" customHeight="1" spans="1:4">
      <c r="A30" s="110"/>
      <c r="B30" s="183"/>
      <c r="C30" s="120" t="s">
        <v>41</v>
      </c>
      <c r="D30" s="179">
        <v>0</v>
      </c>
    </row>
    <row r="31" ht="24.75" customHeight="1" spans="1:4">
      <c r="A31" s="110"/>
      <c r="B31" s="183"/>
      <c r="C31" s="120" t="s">
        <v>42</v>
      </c>
      <c r="D31" s="179">
        <v>0</v>
      </c>
    </row>
    <row r="32" ht="24.75" customHeight="1" spans="1:4">
      <c r="A32" s="110"/>
      <c r="B32" s="183"/>
      <c r="C32" s="120" t="s">
        <v>43</v>
      </c>
      <c r="D32" s="179">
        <v>0</v>
      </c>
    </row>
    <row r="33" ht="24.75" customHeight="1" spans="1:4">
      <c r="A33" s="110"/>
      <c r="B33" s="183"/>
      <c r="C33" s="120" t="s">
        <v>44</v>
      </c>
      <c r="D33" s="179">
        <v>0</v>
      </c>
    </row>
    <row r="34" ht="24.75" customHeight="1" spans="1:4">
      <c r="A34" s="110"/>
      <c r="B34" s="183"/>
      <c r="C34" s="120" t="s">
        <v>45</v>
      </c>
      <c r="D34" s="185">
        <v>0</v>
      </c>
    </row>
    <row r="35" ht="24.75" customHeight="1" spans="1:4">
      <c r="A35" s="110"/>
      <c r="B35" s="183"/>
      <c r="C35" s="120" t="s">
        <v>46</v>
      </c>
      <c r="D35" s="186">
        <v>0</v>
      </c>
    </row>
    <row r="36" ht="24.75" customHeight="1" spans="1:4">
      <c r="A36" s="116" t="s">
        <v>47</v>
      </c>
      <c r="B36" s="187">
        <f>SUM(B6:B12)</f>
        <v>30272961.68</v>
      </c>
      <c r="C36" s="131" t="s">
        <v>48</v>
      </c>
      <c r="D36" s="188">
        <f>SUM(D6:D35)</f>
        <v>30272961.68</v>
      </c>
    </row>
    <row r="37" ht="24.75" customHeight="1" spans="1:4">
      <c r="A37" s="118" t="s">
        <v>49</v>
      </c>
      <c r="B37" s="189">
        <v>0</v>
      </c>
      <c r="C37" s="120" t="s">
        <v>50</v>
      </c>
      <c r="D37" s="185">
        <f>SUM(B40)-SUM(D36)</f>
        <v>0</v>
      </c>
    </row>
    <row r="38" ht="24.75" customHeight="1" spans="1:4">
      <c r="A38" s="118" t="s">
        <v>51</v>
      </c>
      <c r="B38" s="183">
        <v>0</v>
      </c>
      <c r="C38" s="120"/>
      <c r="D38" s="185"/>
    </row>
    <row r="39" ht="24.75" customHeight="1" spans="1:4">
      <c r="A39" s="110"/>
      <c r="B39" s="190"/>
      <c r="C39" s="120"/>
      <c r="D39" s="188"/>
    </row>
    <row r="40" ht="24.75" customHeight="1" spans="1:4">
      <c r="A40" s="116" t="s">
        <v>52</v>
      </c>
      <c r="B40" s="191">
        <f>SUM(B36:B38)</f>
        <v>30272961.68</v>
      </c>
      <c r="C40" s="131" t="s">
        <v>53</v>
      </c>
      <c r="D40" s="192">
        <f>SUM(D36:D37)</f>
        <v>30272961.68</v>
      </c>
    </row>
    <row r="41" ht="19.9" customHeight="1" spans="1:4">
      <c r="A41" s="135"/>
      <c r="B41" s="136"/>
      <c r="C41" s="137"/>
      <c r="D41" s="103"/>
    </row>
  </sheetData>
  <mergeCells count="3">
    <mergeCell ref="A2:D2"/>
    <mergeCell ref="A4:B4"/>
    <mergeCell ref="C4:D4"/>
  </mergeCells>
  <printOptions horizontalCentered="1"/>
  <pageMargins left="0.747916638851166" right="0.747916638851166" top="0.984027802944183" bottom="0.984027802944183" header="0.511805534362793" footer="0.511805534362793"/>
  <pageSetup paperSize="9" scale="67" orientation="portrait" errors="blank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6"/>
  <sheetViews>
    <sheetView showGridLines="0" showZeros="0" workbookViewId="0">
      <selection activeCell="H16" sqref="H16"/>
    </sheetView>
  </sheetViews>
  <sheetFormatPr defaultColWidth="9.33333333333333" defaultRowHeight="11.25"/>
  <cols>
    <col min="1" max="1" width="5" customWidth="1"/>
    <col min="2" max="3" width="3.83333333333333" customWidth="1"/>
    <col min="4" max="4" width="9.83333333333333" customWidth="1"/>
    <col min="5" max="5" width="38.3333333333333" customWidth="1"/>
    <col min="6" max="6" width="19.8333333333333" customWidth="1"/>
    <col min="7" max="9" width="15.5" customWidth="1"/>
    <col min="10" max="10" width="8.5" customWidth="1"/>
    <col min="11" max="13" width="10.6666666666667" customWidth="1"/>
    <col min="14" max="19" width="11" customWidth="1"/>
  </cols>
  <sheetData>
    <row r="1" ht="19.9" customHeight="1" spans="1:19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66"/>
      <c r="R1" s="166"/>
      <c r="S1" s="167" t="s">
        <v>54</v>
      </c>
    </row>
    <row r="2" ht="19.9" customHeight="1" spans="1:19">
      <c r="A2" s="4" t="s">
        <v>55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19.9" customHeight="1" spans="1:19">
      <c r="A3" s="5"/>
      <c r="B3" s="5"/>
      <c r="C3" s="5"/>
      <c r="D3" s="5"/>
      <c r="E3" s="5"/>
      <c r="F3" s="36"/>
      <c r="G3" s="36"/>
      <c r="H3" s="36"/>
      <c r="I3" s="36"/>
      <c r="J3" s="36"/>
      <c r="K3" s="71"/>
      <c r="L3" s="71"/>
      <c r="M3" s="71"/>
      <c r="N3" s="71"/>
      <c r="O3" s="71"/>
      <c r="P3" s="71"/>
      <c r="Q3" s="86"/>
      <c r="R3" s="86"/>
      <c r="S3" s="7" t="s">
        <v>5</v>
      </c>
    </row>
    <row r="4" ht="19.9" customHeight="1" spans="1:19">
      <c r="A4" s="8" t="s">
        <v>56</v>
      </c>
      <c r="B4" s="9"/>
      <c r="C4" s="9"/>
      <c r="D4" s="9"/>
      <c r="E4" s="10"/>
      <c r="F4" s="64" t="s">
        <v>57</v>
      </c>
      <c r="G4" s="12" t="s">
        <v>58</v>
      </c>
      <c r="H4" s="15" t="s">
        <v>59</v>
      </c>
      <c r="I4" s="15" t="s">
        <v>60</v>
      </c>
      <c r="J4" s="15" t="s">
        <v>61</v>
      </c>
      <c r="K4" s="38" t="s">
        <v>62</v>
      </c>
      <c r="L4" s="19" t="s">
        <v>63</v>
      </c>
      <c r="M4" s="19"/>
      <c r="N4" s="38" t="s">
        <v>64</v>
      </c>
      <c r="O4" s="158" t="s">
        <v>65</v>
      </c>
      <c r="P4" s="158"/>
      <c r="Q4" s="158"/>
      <c r="R4" s="64" t="s">
        <v>66</v>
      </c>
      <c r="S4" s="64" t="s">
        <v>67</v>
      </c>
    </row>
    <row r="5" ht="19.9" customHeight="1" spans="1:19">
      <c r="A5" s="8" t="s">
        <v>68</v>
      </c>
      <c r="B5" s="9"/>
      <c r="C5" s="10"/>
      <c r="D5" s="82" t="s">
        <v>69</v>
      </c>
      <c r="E5" s="14" t="s">
        <v>70</v>
      </c>
      <c r="F5" s="15"/>
      <c r="G5" s="12"/>
      <c r="H5" s="15"/>
      <c r="I5" s="15"/>
      <c r="J5" s="15"/>
      <c r="K5" s="38"/>
      <c r="L5" s="81" t="s">
        <v>71</v>
      </c>
      <c r="M5" s="81" t="s">
        <v>72</v>
      </c>
      <c r="N5" s="159"/>
      <c r="O5" s="160" t="s">
        <v>73</v>
      </c>
      <c r="P5" s="160" t="s">
        <v>74</v>
      </c>
      <c r="Q5" s="81" t="s">
        <v>75</v>
      </c>
      <c r="R5" s="64"/>
      <c r="S5" s="64"/>
    </row>
    <row r="6" ht="19.9" customHeight="1" spans="1:19">
      <c r="A6" s="17" t="s">
        <v>76</v>
      </c>
      <c r="B6" s="16" t="s">
        <v>77</v>
      </c>
      <c r="C6" s="17" t="s">
        <v>78</v>
      </c>
      <c r="D6" s="19"/>
      <c r="E6" s="19"/>
      <c r="F6" s="19"/>
      <c r="G6" s="20"/>
      <c r="H6" s="19"/>
      <c r="I6" s="19"/>
      <c r="J6" s="19"/>
      <c r="K6" s="83"/>
      <c r="L6" s="161"/>
      <c r="M6" s="161"/>
      <c r="N6" s="159"/>
      <c r="O6" s="162"/>
      <c r="P6" s="162"/>
      <c r="Q6" s="161"/>
      <c r="R6" s="85"/>
      <c r="S6" s="85"/>
    </row>
    <row r="7" ht="19.9" customHeight="1" spans="1:19">
      <c r="A7" s="45" t="s">
        <v>79</v>
      </c>
      <c r="B7" s="45" t="s">
        <v>79</v>
      </c>
      <c r="C7" s="45" t="s">
        <v>79</v>
      </c>
      <c r="D7" s="45" t="s">
        <v>79</v>
      </c>
      <c r="E7" s="46" t="s">
        <v>57</v>
      </c>
      <c r="F7" s="152">
        <f t="shared" ref="F7:F8" si="0">SUM(G7:L7,N7,P7:S7)</f>
        <v>30272961.68</v>
      </c>
      <c r="G7" s="153">
        <v>0</v>
      </c>
      <c r="H7" s="153">
        <f>H8</f>
        <v>1572961.68</v>
      </c>
      <c r="I7" s="153">
        <f>I8</f>
        <v>28700000</v>
      </c>
      <c r="J7" s="153"/>
      <c r="K7" s="153">
        <v>0</v>
      </c>
      <c r="L7" s="163">
        <v>0</v>
      </c>
      <c r="M7" s="163">
        <v>0</v>
      </c>
      <c r="N7" s="163">
        <v>0</v>
      </c>
      <c r="O7" s="163">
        <f t="shared" ref="O7:O8" si="1">SUM(P7:Q7)</f>
        <v>0</v>
      </c>
      <c r="P7" s="163">
        <v>0</v>
      </c>
      <c r="Q7" s="168">
        <v>0</v>
      </c>
      <c r="R7" s="54">
        <v>0</v>
      </c>
      <c r="S7" s="54">
        <v>0</v>
      </c>
    </row>
    <row r="8" ht="19.9" customHeight="1" spans="1:19">
      <c r="A8" s="154" t="s">
        <v>79</v>
      </c>
      <c r="B8" s="154" t="s">
        <v>79</v>
      </c>
      <c r="C8" s="154" t="s">
        <v>79</v>
      </c>
      <c r="D8" s="154" t="s">
        <v>79</v>
      </c>
      <c r="E8" s="99" t="s">
        <v>0</v>
      </c>
      <c r="F8" s="155">
        <f>SUM(F9:F16,N8,P8:S8)</f>
        <v>30272961.68</v>
      </c>
      <c r="G8" s="156">
        <v>0</v>
      </c>
      <c r="H8" s="156">
        <f>SUM(H9:H16)</f>
        <v>1572961.68</v>
      </c>
      <c r="I8" s="156">
        <f>SUM(I9:I16)</f>
        <v>28700000</v>
      </c>
      <c r="J8" s="156"/>
      <c r="K8" s="156">
        <v>0</v>
      </c>
      <c r="L8" s="164">
        <v>0</v>
      </c>
      <c r="M8" s="164">
        <v>0</v>
      </c>
      <c r="N8" s="164">
        <v>0</v>
      </c>
      <c r="O8" s="164">
        <f t="shared" si="1"/>
        <v>0</v>
      </c>
      <c r="P8" s="164">
        <v>0</v>
      </c>
      <c r="Q8" s="169">
        <v>0</v>
      </c>
      <c r="R8" s="54">
        <v>0</v>
      </c>
      <c r="S8" s="54">
        <v>0</v>
      </c>
    </row>
    <row r="9" ht="13.5" spans="1:19">
      <c r="A9" s="157">
        <v>208</v>
      </c>
      <c r="B9" s="157" t="s">
        <v>80</v>
      </c>
      <c r="C9" s="157" t="s">
        <v>80</v>
      </c>
      <c r="D9" s="45" t="s">
        <v>81</v>
      </c>
      <c r="E9" s="52" t="s">
        <v>82</v>
      </c>
      <c r="F9" s="52">
        <f>SUM(G9:I9)</f>
        <v>84783.36</v>
      </c>
      <c r="G9" s="53"/>
      <c r="H9" s="52">
        <v>84783.36</v>
      </c>
      <c r="I9" s="165"/>
      <c r="J9" s="52"/>
      <c r="K9" s="52"/>
      <c r="L9" s="52"/>
      <c r="M9" s="52"/>
      <c r="N9" s="52"/>
      <c r="O9" s="52"/>
      <c r="P9" s="52"/>
      <c r="Q9" s="170"/>
      <c r="R9" s="52"/>
      <c r="S9" s="52"/>
    </row>
    <row r="10" ht="13.5" spans="1:19">
      <c r="A10" s="157">
        <v>210</v>
      </c>
      <c r="B10" s="157">
        <v>11</v>
      </c>
      <c r="C10" s="157">
        <v>2</v>
      </c>
      <c r="D10" s="45" t="s">
        <v>81</v>
      </c>
      <c r="E10" s="52" t="s">
        <v>83</v>
      </c>
      <c r="F10" s="52">
        <f t="shared" ref="F10:F16" si="2">SUM(G10:I10)</f>
        <v>37092.72</v>
      </c>
      <c r="G10" s="53"/>
      <c r="H10" s="52">
        <v>37092.72</v>
      </c>
      <c r="I10" s="165"/>
      <c r="J10" s="52"/>
      <c r="K10" s="52"/>
      <c r="L10" s="52"/>
      <c r="M10" s="52"/>
      <c r="N10" s="52"/>
      <c r="O10" s="52"/>
      <c r="P10" s="52"/>
      <c r="Q10" s="170"/>
      <c r="R10" s="52"/>
      <c r="S10" s="52"/>
    </row>
    <row r="11" ht="13.5" spans="1:19">
      <c r="A11" s="157">
        <v>212</v>
      </c>
      <c r="B11" s="157" t="s">
        <v>84</v>
      </c>
      <c r="C11" s="157" t="s">
        <v>85</v>
      </c>
      <c r="D11" s="45" t="s">
        <v>81</v>
      </c>
      <c r="E11" s="52" t="s">
        <v>86</v>
      </c>
      <c r="F11" s="52">
        <f t="shared" si="2"/>
        <v>570000</v>
      </c>
      <c r="G11" s="53"/>
      <c r="H11" s="52">
        <v>570000</v>
      </c>
      <c r="I11" s="165"/>
      <c r="J11" s="52"/>
      <c r="K11" s="52"/>
      <c r="L11" s="52"/>
      <c r="M11" s="52"/>
      <c r="N11" s="52"/>
      <c r="O11" s="52"/>
      <c r="P11" s="52"/>
      <c r="Q11" s="170"/>
      <c r="R11" s="52"/>
      <c r="S11" s="52"/>
    </row>
    <row r="12" ht="13.5" spans="1:19">
      <c r="A12" s="157">
        <v>212</v>
      </c>
      <c r="B12" s="157">
        <v>13</v>
      </c>
      <c r="C12" s="157" t="s">
        <v>84</v>
      </c>
      <c r="D12" s="45" t="s">
        <v>81</v>
      </c>
      <c r="E12" s="52" t="s">
        <v>87</v>
      </c>
      <c r="F12" s="52">
        <f t="shared" si="2"/>
        <v>8480000</v>
      </c>
      <c r="G12" s="53"/>
      <c r="H12" s="52"/>
      <c r="I12" s="165">
        <v>8480000</v>
      </c>
      <c r="J12" s="52"/>
      <c r="K12" s="52"/>
      <c r="L12" s="52"/>
      <c r="M12" s="52"/>
      <c r="N12" s="52"/>
      <c r="O12" s="52"/>
      <c r="P12" s="52"/>
      <c r="Q12" s="170"/>
      <c r="R12" s="52"/>
      <c r="S12" s="52"/>
    </row>
    <row r="13" ht="13.5" spans="1:19">
      <c r="A13" s="157">
        <v>212</v>
      </c>
      <c r="B13" s="157">
        <v>13</v>
      </c>
      <c r="C13" s="157" t="s">
        <v>88</v>
      </c>
      <c r="D13" s="45" t="s">
        <v>81</v>
      </c>
      <c r="E13" s="52" t="s">
        <v>89</v>
      </c>
      <c r="F13" s="52">
        <f t="shared" si="2"/>
        <v>19410000</v>
      </c>
      <c r="G13" s="53"/>
      <c r="H13" s="52"/>
      <c r="I13" s="165">
        <v>19410000</v>
      </c>
      <c r="J13" s="52"/>
      <c r="K13" s="52"/>
      <c r="L13" s="52"/>
      <c r="M13" s="52"/>
      <c r="N13" s="52"/>
      <c r="O13" s="52"/>
      <c r="P13" s="52"/>
      <c r="Q13" s="170"/>
      <c r="R13" s="52"/>
      <c r="S13" s="52"/>
    </row>
    <row r="14" ht="13.5" spans="1:19">
      <c r="A14" s="157">
        <v>212</v>
      </c>
      <c r="B14" s="157">
        <v>13</v>
      </c>
      <c r="C14" s="157">
        <v>99</v>
      </c>
      <c r="D14" s="45" t="s">
        <v>81</v>
      </c>
      <c r="E14" s="52" t="s">
        <v>90</v>
      </c>
      <c r="F14" s="52">
        <f t="shared" si="2"/>
        <v>810000</v>
      </c>
      <c r="G14" s="53"/>
      <c r="H14" s="52"/>
      <c r="I14" s="165">
        <v>810000</v>
      </c>
      <c r="J14" s="52"/>
      <c r="K14" s="52"/>
      <c r="L14" s="52"/>
      <c r="M14" s="52"/>
      <c r="N14" s="52"/>
      <c r="O14" s="52"/>
      <c r="P14" s="52"/>
      <c r="Q14" s="170"/>
      <c r="R14" s="52"/>
      <c r="S14" s="52"/>
    </row>
    <row r="15" ht="13.5" spans="1:19">
      <c r="A15" s="157">
        <v>212</v>
      </c>
      <c r="B15" s="157">
        <v>99</v>
      </c>
      <c r="C15" s="157">
        <v>99</v>
      </c>
      <c r="D15" s="45" t="s">
        <v>81</v>
      </c>
      <c r="E15" s="52" t="s">
        <v>91</v>
      </c>
      <c r="F15" s="52">
        <f t="shared" si="2"/>
        <v>783898.08</v>
      </c>
      <c r="G15" s="53"/>
      <c r="H15" s="52">
        <v>783898.08</v>
      </c>
      <c r="I15" s="165"/>
      <c r="J15" s="52"/>
      <c r="K15" s="52"/>
      <c r="L15" s="52"/>
      <c r="M15" s="52"/>
      <c r="N15" s="52"/>
      <c r="O15" s="52"/>
      <c r="P15" s="52"/>
      <c r="Q15" s="170"/>
      <c r="R15" s="52"/>
      <c r="S15" s="52"/>
    </row>
    <row r="16" ht="13.5" spans="1:19">
      <c r="A16" s="157">
        <v>221</v>
      </c>
      <c r="B16" s="157" t="s">
        <v>88</v>
      </c>
      <c r="C16" s="157" t="s">
        <v>84</v>
      </c>
      <c r="D16" s="45" t="s">
        <v>81</v>
      </c>
      <c r="E16" s="52" t="s">
        <v>92</v>
      </c>
      <c r="F16" s="52">
        <f t="shared" si="2"/>
        <v>97187.52</v>
      </c>
      <c r="G16" s="53"/>
      <c r="H16" s="52">
        <v>97187.52</v>
      </c>
      <c r="I16" s="165"/>
      <c r="J16" s="52"/>
      <c r="K16" s="52"/>
      <c r="L16" s="52"/>
      <c r="M16" s="52"/>
      <c r="N16" s="52"/>
      <c r="O16" s="52"/>
      <c r="P16" s="52"/>
      <c r="Q16" s="170"/>
      <c r="R16" s="52"/>
      <c r="S16" s="52"/>
    </row>
  </sheetData>
  <mergeCells count="21">
    <mergeCell ref="A2:S2"/>
    <mergeCell ref="A4:E4"/>
    <mergeCell ref="L4:M4"/>
    <mergeCell ref="O4:Q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5:L6"/>
    <mergeCell ref="M5:M6"/>
    <mergeCell ref="N4:N6"/>
    <mergeCell ref="O5:O6"/>
    <mergeCell ref="P5:P6"/>
    <mergeCell ref="Q5:Q6"/>
    <mergeCell ref="R4:R6"/>
    <mergeCell ref="S4:S6"/>
  </mergeCells>
  <printOptions horizontalCentered="1"/>
  <pageMargins left="0.75" right="0.75" top="1" bottom="1" header="0.5" footer="0.5"/>
  <pageSetup paperSize="9" scale="68" orientation="landscape" errors="blank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showGridLines="0" showZeros="0" workbookViewId="0">
      <selection activeCell="G18" sqref="G18"/>
    </sheetView>
  </sheetViews>
  <sheetFormatPr defaultColWidth="9.33333333333333" defaultRowHeight="11.25"/>
  <cols>
    <col min="1" max="1" width="5.83333333333333" customWidth="1"/>
    <col min="2" max="3" width="4.66666666666667" customWidth="1"/>
    <col min="4" max="4" width="10.5" customWidth="1"/>
    <col min="5" max="5" width="40.1666666666667" customWidth="1"/>
    <col min="6" max="8" width="18.8333333333333" customWidth="1"/>
    <col min="9" max="10" width="12.6666666666667" customWidth="1"/>
    <col min="11" max="12" width="8" customWidth="1"/>
  </cols>
  <sheetData>
    <row r="1" ht="19.9" customHeight="1" spans="1:10">
      <c r="A1" s="33"/>
      <c r="B1" s="138"/>
      <c r="C1" s="138"/>
      <c r="D1" s="138"/>
      <c r="E1" s="138"/>
      <c r="F1" s="138"/>
      <c r="G1" s="138"/>
      <c r="H1" s="138"/>
      <c r="I1" s="138"/>
      <c r="J1" s="151" t="s">
        <v>93</v>
      </c>
    </row>
    <row r="2" ht="19.9" customHeight="1" spans="1:10">
      <c r="A2" s="4" t="s">
        <v>94</v>
      </c>
      <c r="B2" s="4"/>
      <c r="C2" s="4"/>
      <c r="D2" s="4"/>
      <c r="E2" s="4"/>
      <c r="F2" s="4"/>
      <c r="G2" s="4"/>
      <c r="H2" s="4"/>
      <c r="I2" s="4"/>
      <c r="J2" s="4"/>
    </row>
    <row r="3" ht="19.9" customHeight="1" spans="1:10">
      <c r="A3" s="104"/>
      <c r="B3" s="104"/>
      <c r="C3" s="104"/>
      <c r="D3" s="104"/>
      <c r="E3" s="104"/>
      <c r="F3" s="139"/>
      <c r="G3" s="139"/>
      <c r="H3" s="139"/>
      <c r="I3" s="139"/>
      <c r="J3" s="7" t="s">
        <v>5</v>
      </c>
    </row>
    <row r="4" ht="19.9" customHeight="1" spans="1:10">
      <c r="A4" s="105" t="s">
        <v>56</v>
      </c>
      <c r="B4" s="107"/>
      <c r="C4" s="107"/>
      <c r="D4" s="107"/>
      <c r="E4" s="106"/>
      <c r="F4" s="140" t="s">
        <v>57</v>
      </c>
      <c r="G4" s="141" t="s">
        <v>95</v>
      </c>
      <c r="H4" s="142" t="s">
        <v>96</v>
      </c>
      <c r="I4" s="81" t="s">
        <v>97</v>
      </c>
      <c r="J4" s="64" t="s">
        <v>98</v>
      </c>
    </row>
    <row r="5" ht="19.9" customHeight="1" spans="1:10">
      <c r="A5" s="105" t="s">
        <v>68</v>
      </c>
      <c r="B5" s="107"/>
      <c r="C5" s="106"/>
      <c r="D5" s="143" t="s">
        <v>69</v>
      </c>
      <c r="E5" s="144" t="s">
        <v>99</v>
      </c>
      <c r="F5" s="141"/>
      <c r="G5" s="141"/>
      <c r="H5" s="142"/>
      <c r="I5" s="84"/>
      <c r="J5" s="64"/>
    </row>
    <row r="6" ht="19.9" customHeight="1" spans="1:10">
      <c r="A6" s="145" t="s">
        <v>76</v>
      </c>
      <c r="B6" s="108" t="s">
        <v>77</v>
      </c>
      <c r="C6" s="108" t="s">
        <v>78</v>
      </c>
      <c r="D6" s="146"/>
      <c r="E6" s="146"/>
      <c r="F6" s="147"/>
      <c r="G6" s="147"/>
      <c r="H6" s="146"/>
      <c r="I6" s="84"/>
      <c r="J6" s="85"/>
    </row>
    <row r="7" ht="19.9" customHeight="1" spans="1:10">
      <c r="A7" s="45" t="s">
        <v>79</v>
      </c>
      <c r="B7" s="45" t="s">
        <v>79</v>
      </c>
      <c r="C7" s="45" t="s">
        <v>79</v>
      </c>
      <c r="D7" s="45" t="s">
        <v>79</v>
      </c>
      <c r="E7" s="45" t="s">
        <v>57</v>
      </c>
      <c r="F7" s="148">
        <f>SUM(G7:H7)</f>
        <v>30272961.68</v>
      </c>
      <c r="G7" s="148">
        <f>G8</f>
        <v>570000</v>
      </c>
      <c r="H7" s="148">
        <f>H8</f>
        <v>29702961.68</v>
      </c>
      <c r="I7" s="54">
        <v>0</v>
      </c>
      <c r="J7" s="54">
        <v>0</v>
      </c>
    </row>
    <row r="8" ht="19.9" customHeight="1" spans="1:10">
      <c r="A8" s="45" t="s">
        <v>79</v>
      </c>
      <c r="B8" s="45" t="s">
        <v>79</v>
      </c>
      <c r="C8" s="45" t="s">
        <v>79</v>
      </c>
      <c r="D8" s="45" t="s">
        <v>79</v>
      </c>
      <c r="E8" s="45" t="s">
        <v>0</v>
      </c>
      <c r="F8" s="148">
        <f>SUM(G8:H8)</f>
        <v>30272961.68</v>
      </c>
      <c r="G8" s="148">
        <f>SUM(G9:G16)</f>
        <v>570000</v>
      </c>
      <c r="H8" s="148">
        <f>SUM(H9:H16)</f>
        <v>29702961.68</v>
      </c>
      <c r="I8" s="54">
        <v>0</v>
      </c>
      <c r="J8" s="54">
        <v>0</v>
      </c>
    </row>
    <row r="9" spans="1:10">
      <c r="A9" s="62">
        <v>208</v>
      </c>
      <c r="B9" s="62" t="s">
        <v>80</v>
      </c>
      <c r="C9" s="62" t="s">
        <v>80</v>
      </c>
      <c r="D9" s="45" t="s">
        <v>81</v>
      </c>
      <c r="E9" s="45" t="s">
        <v>82</v>
      </c>
      <c r="F9" s="148">
        <f t="shared" ref="F7:F16" si="0">SUM(G9:J9)</f>
        <v>84783.36</v>
      </c>
      <c r="G9" s="149"/>
      <c r="H9" s="149">
        <v>84783.36</v>
      </c>
      <c r="I9" s="54">
        <v>0</v>
      </c>
      <c r="J9" s="54">
        <v>0</v>
      </c>
    </row>
    <row r="10" spans="1:10">
      <c r="A10" s="62">
        <v>210</v>
      </c>
      <c r="B10" s="62">
        <v>11</v>
      </c>
      <c r="C10" s="62">
        <v>2</v>
      </c>
      <c r="D10" s="45" t="s">
        <v>81</v>
      </c>
      <c r="E10" s="45" t="s">
        <v>83</v>
      </c>
      <c r="F10" s="148">
        <f t="shared" si="0"/>
        <v>37092.72</v>
      </c>
      <c r="G10" s="149"/>
      <c r="H10" s="149">
        <v>37092.72</v>
      </c>
      <c r="I10" s="54">
        <v>0</v>
      </c>
      <c r="J10" s="54">
        <v>0</v>
      </c>
    </row>
    <row r="11" spans="1:10">
      <c r="A11" s="62">
        <v>212</v>
      </c>
      <c r="B11" s="62" t="s">
        <v>84</v>
      </c>
      <c r="C11" s="62" t="s">
        <v>85</v>
      </c>
      <c r="D11" s="45" t="s">
        <v>81</v>
      </c>
      <c r="E11" s="45" t="s">
        <v>86</v>
      </c>
      <c r="F11" s="148">
        <f t="shared" si="0"/>
        <v>570000</v>
      </c>
      <c r="G11" s="149">
        <v>570000</v>
      </c>
      <c r="H11" s="149"/>
      <c r="I11" s="54">
        <v>0</v>
      </c>
      <c r="J11" s="54">
        <v>0</v>
      </c>
    </row>
    <row r="12" spans="1:10">
      <c r="A12" s="62">
        <v>212</v>
      </c>
      <c r="B12" s="62">
        <v>13</v>
      </c>
      <c r="C12" s="62" t="s">
        <v>84</v>
      </c>
      <c r="D12" s="45" t="s">
        <v>81</v>
      </c>
      <c r="E12" s="45" t="s">
        <v>87</v>
      </c>
      <c r="F12" s="148">
        <f t="shared" si="0"/>
        <v>8480000</v>
      </c>
      <c r="G12" s="149"/>
      <c r="H12" s="149">
        <v>8480000</v>
      </c>
      <c r="I12" s="54">
        <v>0</v>
      </c>
      <c r="J12" s="54">
        <v>0</v>
      </c>
    </row>
    <row r="13" spans="1:10">
      <c r="A13" s="62">
        <v>212</v>
      </c>
      <c r="B13" s="62">
        <v>13</v>
      </c>
      <c r="C13" s="62" t="s">
        <v>88</v>
      </c>
      <c r="D13" s="45" t="s">
        <v>81</v>
      </c>
      <c r="E13" s="45" t="s">
        <v>89</v>
      </c>
      <c r="F13" s="148">
        <f t="shared" si="0"/>
        <v>19410000</v>
      </c>
      <c r="G13" s="149"/>
      <c r="H13" s="149">
        <v>19410000</v>
      </c>
      <c r="I13" s="54">
        <v>0</v>
      </c>
      <c r="J13" s="54">
        <v>0</v>
      </c>
    </row>
    <row r="14" spans="1:10">
      <c r="A14" s="150">
        <v>212</v>
      </c>
      <c r="B14" s="150">
        <v>13</v>
      </c>
      <c r="C14" s="150">
        <v>99</v>
      </c>
      <c r="D14" s="52" t="s">
        <v>81</v>
      </c>
      <c r="E14" s="52" t="s">
        <v>90</v>
      </c>
      <c r="F14" s="148">
        <f t="shared" si="0"/>
        <v>810000</v>
      </c>
      <c r="G14" s="149"/>
      <c r="H14" s="149">
        <v>810000</v>
      </c>
      <c r="I14" s="52"/>
      <c r="J14" s="52"/>
    </row>
    <row r="15" spans="1:10">
      <c r="A15" s="150">
        <v>212</v>
      </c>
      <c r="B15" s="150">
        <v>99</v>
      </c>
      <c r="C15" s="150">
        <v>99</v>
      </c>
      <c r="D15" s="52" t="s">
        <v>81</v>
      </c>
      <c r="E15" s="52" t="s">
        <v>91</v>
      </c>
      <c r="F15" s="148">
        <f t="shared" si="0"/>
        <v>783898.08</v>
      </c>
      <c r="G15" s="149"/>
      <c r="H15" s="149">
        <v>783898.08</v>
      </c>
      <c r="I15" s="52"/>
      <c r="J15" s="52"/>
    </row>
    <row r="16" spans="1:10">
      <c r="A16" s="150">
        <v>221</v>
      </c>
      <c r="B16" s="150" t="s">
        <v>88</v>
      </c>
      <c r="C16" s="150" t="s">
        <v>84</v>
      </c>
      <c r="D16" s="52" t="s">
        <v>81</v>
      </c>
      <c r="E16" s="52" t="s">
        <v>92</v>
      </c>
      <c r="F16" s="148">
        <f t="shared" si="0"/>
        <v>97187.52</v>
      </c>
      <c r="G16" s="149"/>
      <c r="H16" s="149">
        <v>97187.52</v>
      </c>
      <c r="I16" s="52"/>
      <c r="J16" s="52"/>
    </row>
  </sheetData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748611092567444" right="0.748611092567444" top="1" bottom="1" header="0.5" footer="0.5"/>
  <pageSetup paperSize="9" fitToHeight="100" orientation="landscape" errors="blank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showGridLines="0" showZeros="0" view="pageBreakPreview" zoomScaleNormal="100" workbookViewId="0">
      <selection activeCell="E31" sqref="E31"/>
    </sheetView>
  </sheetViews>
  <sheetFormatPr defaultColWidth="9.33333333333333" defaultRowHeight="11.25" outlineLevelCol="7"/>
  <cols>
    <col min="1" max="1" width="47.6666666666667" customWidth="1"/>
    <col min="2" max="2" width="20.3333333333333" customWidth="1"/>
    <col min="3" max="3" width="47.6666666666667" customWidth="1"/>
    <col min="4" max="8" width="20.3333333333333" customWidth="1"/>
  </cols>
  <sheetData>
    <row r="1" ht="19.9" customHeight="1" spans="1:8">
      <c r="A1" s="103"/>
      <c r="B1" s="103"/>
      <c r="C1" s="103"/>
      <c r="D1" s="103"/>
      <c r="E1" s="103"/>
      <c r="F1" s="103"/>
      <c r="G1" s="103"/>
      <c r="H1" s="35" t="s">
        <v>100</v>
      </c>
    </row>
    <row r="2" ht="19.9" customHeight="1" spans="1:8">
      <c r="A2" s="4" t="s">
        <v>101</v>
      </c>
      <c r="B2" s="4"/>
      <c r="C2" s="4"/>
      <c r="D2" s="4"/>
      <c r="E2" s="4"/>
      <c r="F2" s="4"/>
      <c r="G2" s="4"/>
      <c r="H2" s="4"/>
    </row>
    <row r="3" ht="19.9" customHeight="1" spans="1:8">
      <c r="A3" s="104"/>
      <c r="B3" s="104"/>
      <c r="C3" s="33"/>
      <c r="D3" s="33"/>
      <c r="E3" s="33"/>
      <c r="F3" s="33"/>
      <c r="G3" s="33"/>
      <c r="H3" s="7" t="s">
        <v>5</v>
      </c>
    </row>
    <row r="4" ht="19.9" customHeight="1" spans="1:8">
      <c r="A4" s="105" t="s">
        <v>6</v>
      </c>
      <c r="B4" s="106"/>
      <c r="C4" s="105" t="s">
        <v>7</v>
      </c>
      <c r="D4" s="107"/>
      <c r="E4" s="107"/>
      <c r="F4" s="107"/>
      <c r="G4" s="107"/>
      <c r="H4" s="106"/>
    </row>
    <row r="5" ht="23.25" customHeight="1" spans="1:8">
      <c r="A5" s="108" t="s">
        <v>8</v>
      </c>
      <c r="B5" s="108" t="s">
        <v>9</v>
      </c>
      <c r="C5" s="108" t="s">
        <v>8</v>
      </c>
      <c r="D5" s="108" t="s">
        <v>57</v>
      </c>
      <c r="E5" s="108" t="s">
        <v>102</v>
      </c>
      <c r="F5" s="109" t="s">
        <v>103</v>
      </c>
      <c r="G5" s="109" t="s">
        <v>104</v>
      </c>
      <c r="H5" s="109" t="s">
        <v>105</v>
      </c>
    </row>
    <row r="6" ht="19.9" customHeight="1" spans="1:8">
      <c r="A6" s="110" t="s">
        <v>106</v>
      </c>
      <c r="B6" s="111">
        <f>SUM(B7:B9)</f>
        <v>30272961.68</v>
      </c>
      <c r="C6" s="110" t="s">
        <v>107</v>
      </c>
      <c r="D6" s="111">
        <f>SUM(E6:F6)</f>
        <v>30272961.68</v>
      </c>
      <c r="E6" s="111">
        <f>SUM(E7:E36)</f>
        <v>1572961.68</v>
      </c>
      <c r="F6" s="111">
        <f>SUM(F7:F36)</f>
        <v>28700000</v>
      </c>
      <c r="G6" s="111">
        <f t="shared" ref="G6:H6" si="0">SUM(G7:G36)</f>
        <v>0</v>
      </c>
      <c r="H6" s="111">
        <f t="shared" si="0"/>
        <v>0</v>
      </c>
    </row>
    <row r="7" ht="19.9" customHeight="1" spans="1:8">
      <c r="A7" s="110" t="s">
        <v>108</v>
      </c>
      <c r="B7" s="112">
        <v>1572961.68</v>
      </c>
      <c r="C7" s="110" t="s">
        <v>109</v>
      </c>
      <c r="D7" s="111">
        <f t="shared" ref="D7:D36" si="1">SUM(E7:F7)</f>
        <v>0</v>
      </c>
      <c r="E7" s="112"/>
      <c r="F7" s="112">
        <v>0</v>
      </c>
      <c r="G7" s="112"/>
      <c r="H7" s="111">
        <v>0</v>
      </c>
    </row>
    <row r="8" ht="19.9" customHeight="1" spans="1:8">
      <c r="A8" s="110" t="s">
        <v>110</v>
      </c>
      <c r="B8" s="112">
        <v>28700000</v>
      </c>
      <c r="C8" s="110" t="s">
        <v>111</v>
      </c>
      <c r="D8" s="111">
        <f t="shared" si="1"/>
        <v>0</v>
      </c>
      <c r="E8" s="112"/>
      <c r="F8" s="112">
        <v>0</v>
      </c>
      <c r="G8" s="112"/>
      <c r="H8" s="111">
        <v>0</v>
      </c>
    </row>
    <row r="9" ht="19.9" customHeight="1" spans="1:8">
      <c r="A9" s="113" t="s">
        <v>112</v>
      </c>
      <c r="B9" s="111"/>
      <c r="C9" s="110" t="s">
        <v>113</v>
      </c>
      <c r="D9" s="111">
        <f t="shared" si="1"/>
        <v>0</v>
      </c>
      <c r="E9" s="112"/>
      <c r="F9" s="112">
        <v>0</v>
      </c>
      <c r="G9" s="112"/>
      <c r="H9" s="111">
        <v>0</v>
      </c>
    </row>
    <row r="10" ht="19.9" customHeight="1" spans="1:8">
      <c r="A10" s="110" t="s">
        <v>114</v>
      </c>
      <c r="B10" s="111">
        <f>SUM(B11:B14)</f>
        <v>0</v>
      </c>
      <c r="C10" s="110" t="s">
        <v>115</v>
      </c>
      <c r="D10" s="111">
        <f t="shared" si="1"/>
        <v>0</v>
      </c>
      <c r="E10" s="112"/>
      <c r="F10" s="112">
        <v>0</v>
      </c>
      <c r="G10" s="112"/>
      <c r="H10" s="111">
        <v>0</v>
      </c>
    </row>
    <row r="11" ht="19.9" customHeight="1" spans="1:8">
      <c r="A11" s="113" t="s">
        <v>116</v>
      </c>
      <c r="B11" s="111"/>
      <c r="C11" s="110" t="s">
        <v>117</v>
      </c>
      <c r="D11" s="111">
        <f t="shared" si="1"/>
        <v>0</v>
      </c>
      <c r="E11" s="112"/>
      <c r="F11" s="112">
        <v>0</v>
      </c>
      <c r="G11" s="112"/>
      <c r="H11" s="111">
        <v>0</v>
      </c>
    </row>
    <row r="12" ht="19.9" customHeight="1" spans="1:8">
      <c r="A12" s="113" t="s">
        <v>118</v>
      </c>
      <c r="B12" s="111"/>
      <c r="C12" s="110" t="s">
        <v>119</v>
      </c>
      <c r="D12" s="111">
        <f t="shared" si="1"/>
        <v>0</v>
      </c>
      <c r="E12" s="112"/>
      <c r="F12" s="112">
        <v>0</v>
      </c>
      <c r="G12" s="112"/>
      <c r="H12" s="111">
        <v>0</v>
      </c>
    </row>
    <row r="13" ht="19.9" customHeight="1" spans="1:8">
      <c r="A13" s="113" t="s">
        <v>112</v>
      </c>
      <c r="B13" s="111"/>
      <c r="C13" s="110" t="s">
        <v>120</v>
      </c>
      <c r="D13" s="111">
        <f t="shared" si="1"/>
        <v>0</v>
      </c>
      <c r="E13" s="112"/>
      <c r="F13" s="112">
        <v>0</v>
      </c>
      <c r="G13" s="112"/>
      <c r="H13" s="111">
        <v>0</v>
      </c>
    </row>
    <row r="14" ht="19.9" customHeight="1" spans="1:8">
      <c r="A14" s="113" t="s">
        <v>121</v>
      </c>
      <c r="B14" s="111">
        <v>0</v>
      </c>
      <c r="C14" s="110" t="s">
        <v>122</v>
      </c>
      <c r="D14" s="111">
        <f t="shared" si="1"/>
        <v>84783.36</v>
      </c>
      <c r="E14" s="114">
        <v>84783.36</v>
      </c>
      <c r="F14" s="112">
        <v>0</v>
      </c>
      <c r="G14" s="112"/>
      <c r="H14" s="111">
        <v>0</v>
      </c>
    </row>
    <row r="15" ht="19.9" customHeight="1" spans="1:8">
      <c r="A15" s="115"/>
      <c r="B15" s="111"/>
      <c r="C15" s="110" t="s">
        <v>123</v>
      </c>
      <c r="D15" s="111">
        <f t="shared" si="1"/>
        <v>0</v>
      </c>
      <c r="E15" s="112"/>
      <c r="F15" s="112">
        <v>0</v>
      </c>
      <c r="G15" s="112"/>
      <c r="H15" s="111">
        <v>0</v>
      </c>
    </row>
    <row r="16" ht="19.9" customHeight="1" spans="1:8">
      <c r="A16" s="115"/>
      <c r="B16" s="111"/>
      <c r="C16" s="110" t="s">
        <v>124</v>
      </c>
      <c r="D16" s="111">
        <f t="shared" si="1"/>
        <v>37092.72</v>
      </c>
      <c r="E16" s="114">
        <v>37092.72</v>
      </c>
      <c r="F16" s="112">
        <v>0</v>
      </c>
      <c r="G16" s="112"/>
      <c r="H16" s="111">
        <v>0</v>
      </c>
    </row>
    <row r="17" ht="19.9" customHeight="1" spans="1:8">
      <c r="A17" s="115"/>
      <c r="B17" s="111"/>
      <c r="C17" s="110" t="s">
        <v>125</v>
      </c>
      <c r="D17" s="111">
        <f t="shared" si="1"/>
        <v>0</v>
      </c>
      <c r="E17" s="112"/>
      <c r="F17" s="112">
        <v>0</v>
      </c>
      <c r="G17" s="112"/>
      <c r="H17" s="111">
        <v>0</v>
      </c>
    </row>
    <row r="18" ht="19.9" customHeight="1" spans="1:8">
      <c r="A18" s="115"/>
      <c r="B18" s="111"/>
      <c r="C18" s="110" t="s">
        <v>126</v>
      </c>
      <c r="D18" s="111">
        <f t="shared" si="1"/>
        <v>30053898.08</v>
      </c>
      <c r="E18" s="114">
        <v>1353898.08</v>
      </c>
      <c r="F18" s="114">
        <v>28700000</v>
      </c>
      <c r="G18" s="112"/>
      <c r="H18" s="111">
        <v>0</v>
      </c>
    </row>
    <row r="19" ht="19.9" customHeight="1" spans="1:8">
      <c r="A19" s="115"/>
      <c r="B19" s="111"/>
      <c r="C19" s="110" t="s">
        <v>127</v>
      </c>
      <c r="D19" s="111">
        <f t="shared" si="1"/>
        <v>0</v>
      </c>
      <c r="E19" s="112"/>
      <c r="F19" s="112">
        <v>0</v>
      </c>
      <c r="G19" s="112"/>
      <c r="H19" s="111">
        <v>0</v>
      </c>
    </row>
    <row r="20" ht="19.9" customHeight="1" spans="1:8">
      <c r="A20" s="115"/>
      <c r="B20" s="111"/>
      <c r="C20" s="110" t="s">
        <v>128</v>
      </c>
      <c r="D20" s="111">
        <f t="shared" si="1"/>
        <v>0</v>
      </c>
      <c r="E20" s="112"/>
      <c r="F20" s="112">
        <v>0</v>
      </c>
      <c r="G20" s="112"/>
      <c r="H20" s="111">
        <v>0</v>
      </c>
    </row>
    <row r="21" ht="19.9" customHeight="1" spans="1:8">
      <c r="A21" s="115"/>
      <c r="B21" s="111"/>
      <c r="C21" s="110" t="s">
        <v>129</v>
      </c>
      <c r="D21" s="111">
        <f t="shared" si="1"/>
        <v>0</v>
      </c>
      <c r="E21" s="112"/>
      <c r="F21" s="112">
        <v>0</v>
      </c>
      <c r="G21" s="112"/>
      <c r="H21" s="111">
        <v>0</v>
      </c>
    </row>
    <row r="22" ht="19.9" customHeight="1" spans="1:8">
      <c r="A22" s="115"/>
      <c r="B22" s="111"/>
      <c r="C22" s="110" t="s">
        <v>130</v>
      </c>
      <c r="D22" s="111">
        <f t="shared" si="1"/>
        <v>0</v>
      </c>
      <c r="E22" s="112"/>
      <c r="F22" s="112">
        <v>0</v>
      </c>
      <c r="G22" s="112"/>
      <c r="H22" s="111">
        <v>0</v>
      </c>
    </row>
    <row r="23" ht="19.9" customHeight="1" spans="1:8">
      <c r="A23" s="115"/>
      <c r="B23" s="111"/>
      <c r="C23" s="110" t="s">
        <v>131</v>
      </c>
      <c r="D23" s="111">
        <f t="shared" si="1"/>
        <v>0</v>
      </c>
      <c r="E23" s="112"/>
      <c r="F23" s="112">
        <v>0</v>
      </c>
      <c r="G23" s="112"/>
      <c r="H23" s="111">
        <v>0</v>
      </c>
    </row>
    <row r="24" ht="19.9" customHeight="1" spans="1:8">
      <c r="A24" s="115"/>
      <c r="B24" s="111"/>
      <c r="C24" s="110" t="s">
        <v>132</v>
      </c>
      <c r="D24" s="111">
        <f t="shared" si="1"/>
        <v>0</v>
      </c>
      <c r="E24" s="112"/>
      <c r="F24" s="112">
        <v>0</v>
      </c>
      <c r="G24" s="112"/>
      <c r="H24" s="111">
        <v>0</v>
      </c>
    </row>
    <row r="25" ht="19.9" customHeight="1" spans="1:8">
      <c r="A25" s="115"/>
      <c r="B25" s="111"/>
      <c r="C25" s="110" t="s">
        <v>133</v>
      </c>
      <c r="D25" s="111">
        <f t="shared" si="1"/>
        <v>0</v>
      </c>
      <c r="E25" s="112"/>
      <c r="F25" s="112">
        <v>0</v>
      </c>
      <c r="G25" s="112"/>
      <c r="H25" s="111">
        <v>0</v>
      </c>
    </row>
    <row r="26" ht="19.9" customHeight="1" spans="1:8">
      <c r="A26" s="115"/>
      <c r="B26" s="111"/>
      <c r="C26" s="110" t="s">
        <v>134</v>
      </c>
      <c r="D26" s="111">
        <f t="shared" si="1"/>
        <v>97187.52</v>
      </c>
      <c r="E26" s="114">
        <v>97187.52</v>
      </c>
      <c r="F26" s="112">
        <v>0</v>
      </c>
      <c r="G26" s="112"/>
      <c r="H26" s="111">
        <v>0</v>
      </c>
    </row>
    <row r="27" ht="19.9" customHeight="1" spans="1:8">
      <c r="A27" s="115"/>
      <c r="B27" s="111"/>
      <c r="C27" s="110" t="s">
        <v>135</v>
      </c>
      <c r="D27" s="111">
        <f t="shared" si="1"/>
        <v>0</v>
      </c>
      <c r="E27" s="112"/>
      <c r="F27" s="112">
        <v>0</v>
      </c>
      <c r="G27" s="112"/>
      <c r="H27" s="111">
        <v>0</v>
      </c>
    </row>
    <row r="28" ht="19.9" customHeight="1" spans="1:8">
      <c r="A28" s="115"/>
      <c r="B28" s="111"/>
      <c r="C28" s="110" t="s">
        <v>136</v>
      </c>
      <c r="D28" s="111">
        <f t="shared" si="1"/>
        <v>0</v>
      </c>
      <c r="E28" s="112"/>
      <c r="F28" s="112">
        <v>0</v>
      </c>
      <c r="G28" s="112"/>
      <c r="H28" s="111">
        <v>0</v>
      </c>
    </row>
    <row r="29" ht="19.9" customHeight="1" spans="1:8">
      <c r="A29" s="115"/>
      <c r="B29" s="111"/>
      <c r="C29" s="110" t="s">
        <v>137</v>
      </c>
      <c r="D29" s="111">
        <f t="shared" si="1"/>
        <v>0</v>
      </c>
      <c r="E29" s="112"/>
      <c r="F29" s="112">
        <v>0</v>
      </c>
      <c r="G29" s="112"/>
      <c r="H29" s="111">
        <v>0</v>
      </c>
    </row>
    <row r="30" ht="19.9" customHeight="1" spans="1:8">
      <c r="A30" s="115"/>
      <c r="B30" s="111"/>
      <c r="C30" s="110" t="s">
        <v>138</v>
      </c>
      <c r="D30" s="111">
        <f t="shared" si="1"/>
        <v>0</v>
      </c>
      <c r="E30" s="112"/>
      <c r="F30" s="112">
        <v>0</v>
      </c>
      <c r="G30" s="112"/>
      <c r="H30" s="111">
        <v>0</v>
      </c>
    </row>
    <row r="31" ht="19.9" customHeight="1" spans="1:8">
      <c r="A31" s="115"/>
      <c r="B31" s="111"/>
      <c r="C31" s="110" t="s">
        <v>139</v>
      </c>
      <c r="D31" s="111">
        <f t="shared" si="1"/>
        <v>0</v>
      </c>
      <c r="E31" s="112"/>
      <c r="F31" s="112">
        <v>0</v>
      </c>
      <c r="G31" s="112"/>
      <c r="H31" s="111">
        <v>0</v>
      </c>
    </row>
    <row r="32" ht="19.9" customHeight="1" spans="1:8">
      <c r="A32" s="115"/>
      <c r="B32" s="111"/>
      <c r="C32" s="110" t="s">
        <v>140</v>
      </c>
      <c r="D32" s="111">
        <f t="shared" si="1"/>
        <v>0</v>
      </c>
      <c r="E32" s="112"/>
      <c r="F32" s="112">
        <v>0</v>
      </c>
      <c r="G32" s="112"/>
      <c r="H32" s="111">
        <v>0</v>
      </c>
    </row>
    <row r="33" ht="19.9" customHeight="1" spans="1:8">
      <c r="A33" s="115"/>
      <c r="B33" s="111"/>
      <c r="C33" s="110" t="s">
        <v>141</v>
      </c>
      <c r="D33" s="111">
        <f t="shared" si="1"/>
        <v>0</v>
      </c>
      <c r="E33" s="112"/>
      <c r="F33" s="112">
        <v>0</v>
      </c>
      <c r="G33" s="112"/>
      <c r="H33" s="111">
        <v>0</v>
      </c>
    </row>
    <row r="34" ht="19.9" customHeight="1" spans="1:8">
      <c r="A34" s="115"/>
      <c r="B34" s="111"/>
      <c r="C34" s="110" t="s">
        <v>142</v>
      </c>
      <c r="D34" s="111">
        <f t="shared" si="1"/>
        <v>0</v>
      </c>
      <c r="E34" s="112"/>
      <c r="F34" s="112">
        <v>0</v>
      </c>
      <c r="G34" s="112"/>
      <c r="H34" s="111">
        <v>0</v>
      </c>
    </row>
    <row r="35" ht="19.9" customHeight="1" spans="1:8">
      <c r="A35" s="115"/>
      <c r="B35" s="111"/>
      <c r="C35" s="110" t="s">
        <v>143</v>
      </c>
      <c r="D35" s="111">
        <f t="shared" si="1"/>
        <v>0</v>
      </c>
      <c r="E35" s="112"/>
      <c r="F35" s="112">
        <v>0</v>
      </c>
      <c r="G35" s="112"/>
      <c r="H35" s="111">
        <v>0</v>
      </c>
    </row>
    <row r="36" ht="19.9" customHeight="1" spans="1:8">
      <c r="A36" s="116"/>
      <c r="B36" s="117"/>
      <c r="C36" s="110" t="s">
        <v>144</v>
      </c>
      <c r="D36" s="111">
        <f t="shared" si="1"/>
        <v>0</v>
      </c>
      <c r="E36" s="117"/>
      <c r="F36" s="117">
        <v>0</v>
      </c>
      <c r="G36" s="117"/>
      <c r="H36" s="117">
        <v>0</v>
      </c>
    </row>
    <row r="37" ht="19.9" customHeight="1" spans="1:8">
      <c r="A37" s="118"/>
      <c r="B37" s="119"/>
      <c r="C37" s="120" t="s">
        <v>145</v>
      </c>
      <c r="D37" s="121"/>
      <c r="E37" s="122"/>
      <c r="F37" s="122"/>
      <c r="G37" s="122"/>
      <c r="H37" s="123"/>
    </row>
    <row r="38" ht="19.9" customHeight="1" spans="1:8">
      <c r="A38" s="118"/>
      <c r="B38" s="124"/>
      <c r="C38" s="120"/>
      <c r="D38" s="125"/>
      <c r="E38" s="126"/>
      <c r="F38" s="126"/>
      <c r="G38" s="127"/>
      <c r="H38" s="128"/>
    </row>
    <row r="39" ht="19.9" customHeight="1" spans="1:8">
      <c r="A39" s="129" t="s">
        <v>52</v>
      </c>
      <c r="B39" s="130">
        <f>SUM(B6,B10)</f>
        <v>30272961.68</v>
      </c>
      <c r="C39" s="131" t="s">
        <v>53</v>
      </c>
      <c r="D39" s="132">
        <f>SUM(D7:D37)</f>
        <v>30272961.68</v>
      </c>
      <c r="E39" s="133">
        <f>SUM(E7:E37)</f>
        <v>1572961.68</v>
      </c>
      <c r="F39" s="133">
        <f>SUM(F7:F37)</f>
        <v>28700000</v>
      </c>
      <c r="G39" s="133">
        <f>SUM(G7:G37)</f>
        <v>0</v>
      </c>
      <c r="H39" s="134">
        <f>SUM(H7:H37)</f>
        <v>0</v>
      </c>
    </row>
    <row r="40" ht="19.9" customHeight="1" spans="1:8">
      <c r="A40" s="135"/>
      <c r="B40" s="136"/>
      <c r="C40" s="137"/>
      <c r="D40" s="137"/>
      <c r="E40" s="137"/>
      <c r="F40" s="137"/>
      <c r="G40" s="137"/>
      <c r="H40" s="103"/>
    </row>
  </sheetData>
  <mergeCells count="3">
    <mergeCell ref="A2:H2"/>
    <mergeCell ref="A4:B4"/>
    <mergeCell ref="C4:H4"/>
  </mergeCells>
  <printOptions horizontalCentered="1"/>
  <pageMargins left="0.75" right="0.75" top="1" bottom="1" header="0.5" footer="0.5"/>
  <pageSetup paperSize="9" scale="56" orientation="landscape" errors="blank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5"/>
  <sheetViews>
    <sheetView showGridLines="0" showZeros="0" workbookViewId="0">
      <selection activeCell="F21" sqref="F21"/>
    </sheetView>
  </sheetViews>
  <sheetFormatPr defaultColWidth="9.33333333333333" defaultRowHeight="11.25"/>
  <cols>
    <col min="1" max="2" width="6" customWidth="1"/>
    <col min="3" max="3" width="49.5" customWidth="1"/>
    <col min="4" max="14" width="15.1666666666667" customWidth="1"/>
  </cols>
  <sheetData>
    <row r="1" ht="19.9" customHeight="1" spans="14:14">
      <c r="N1" s="102" t="s">
        <v>146</v>
      </c>
    </row>
    <row r="2" ht="19.9" customHeight="1" spans="1:14">
      <c r="A2" s="4" t="s">
        <v>147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9.9" customHeight="1" spans="1:14">
      <c r="A3" s="97"/>
      <c r="B3" s="6"/>
      <c r="C3" s="6"/>
      <c r="D3" s="86"/>
      <c r="N3" s="7" t="s">
        <v>5</v>
      </c>
    </row>
    <row r="4" ht="20.1" customHeight="1" spans="1:14">
      <c r="A4" s="20" t="s">
        <v>56</v>
      </c>
      <c r="B4" s="20"/>
      <c r="C4" s="12"/>
      <c r="D4" s="64" t="s">
        <v>148</v>
      </c>
      <c r="E4" s="64" t="s">
        <v>149</v>
      </c>
      <c r="F4" s="15"/>
      <c r="G4" s="15"/>
      <c r="H4" s="15"/>
      <c r="I4" s="15"/>
      <c r="J4" s="15"/>
      <c r="K4" s="15"/>
      <c r="L4" s="12" t="s">
        <v>150</v>
      </c>
      <c r="M4" s="12"/>
      <c r="N4" s="12"/>
    </row>
    <row r="5" ht="20.1" customHeight="1" spans="1:14">
      <c r="A5" s="8" t="s">
        <v>68</v>
      </c>
      <c r="B5" s="10"/>
      <c r="C5" s="98" t="s">
        <v>151</v>
      </c>
      <c r="D5" s="15"/>
      <c r="E5" s="64" t="s">
        <v>57</v>
      </c>
      <c r="F5" s="15" t="s">
        <v>152</v>
      </c>
      <c r="G5" s="15"/>
      <c r="H5" s="15"/>
      <c r="I5" s="15" t="s">
        <v>103</v>
      </c>
      <c r="J5" s="15"/>
      <c r="K5" s="15"/>
      <c r="L5" s="15" t="s">
        <v>73</v>
      </c>
      <c r="M5" s="15" t="s">
        <v>95</v>
      </c>
      <c r="N5" s="15" t="s">
        <v>96</v>
      </c>
    </row>
    <row r="6" ht="30.75" customHeight="1" spans="1:14">
      <c r="A6" s="17" t="s">
        <v>76</v>
      </c>
      <c r="B6" s="17" t="s">
        <v>77</v>
      </c>
      <c r="C6" s="83"/>
      <c r="D6" s="19"/>
      <c r="E6" s="85"/>
      <c r="F6" s="19" t="s">
        <v>73</v>
      </c>
      <c r="G6" s="19" t="s">
        <v>95</v>
      </c>
      <c r="H6" s="19" t="s">
        <v>96</v>
      </c>
      <c r="I6" s="19" t="s">
        <v>73</v>
      </c>
      <c r="J6" s="19" t="s">
        <v>95</v>
      </c>
      <c r="K6" s="19" t="s">
        <v>96</v>
      </c>
      <c r="L6" s="19"/>
      <c r="M6" s="19"/>
      <c r="N6" s="19"/>
    </row>
    <row r="7" ht="19.9" customHeight="1" spans="1:14">
      <c r="A7" s="46" t="s">
        <v>79</v>
      </c>
      <c r="B7" s="46" t="s">
        <v>79</v>
      </c>
      <c r="C7" s="46" t="s">
        <v>57</v>
      </c>
      <c r="D7" s="66">
        <f>D8</f>
        <v>30272961.68</v>
      </c>
      <c r="E7" s="66">
        <f t="shared" ref="E7:K7" si="0">E8</f>
        <v>1572961.68</v>
      </c>
      <c r="F7" s="66">
        <f t="shared" si="0"/>
        <v>1572961.68</v>
      </c>
      <c r="G7" s="66">
        <f t="shared" si="0"/>
        <v>1002961.68</v>
      </c>
      <c r="H7" s="66">
        <f t="shared" si="0"/>
        <v>570000</v>
      </c>
      <c r="I7" s="66">
        <f t="shared" si="0"/>
        <v>28700000</v>
      </c>
      <c r="J7" s="66">
        <f t="shared" si="0"/>
        <v>0</v>
      </c>
      <c r="K7" s="66">
        <f t="shared" si="0"/>
        <v>28700000</v>
      </c>
      <c r="L7" s="66">
        <f t="shared" ref="L7:L8" si="1">SUM(M7:N7)</f>
        <v>0</v>
      </c>
      <c r="M7" s="66">
        <v>0</v>
      </c>
      <c r="N7" s="66">
        <v>0</v>
      </c>
    </row>
    <row r="8" ht="19.9" customHeight="1" spans="1:14">
      <c r="A8" s="99" t="s">
        <v>79</v>
      </c>
      <c r="B8" s="99" t="s">
        <v>79</v>
      </c>
      <c r="C8" s="99" t="s">
        <v>0</v>
      </c>
      <c r="D8" s="100">
        <f>SUM(D9:D15,L8)</f>
        <v>30272961.68</v>
      </c>
      <c r="E8" s="100">
        <f t="shared" ref="E8:K8" si="2">SUM(E9:E15,M8)</f>
        <v>1572961.68</v>
      </c>
      <c r="F8" s="100">
        <f t="shared" si="2"/>
        <v>1572961.68</v>
      </c>
      <c r="G8" s="100">
        <f t="shared" si="2"/>
        <v>1002961.68</v>
      </c>
      <c r="H8" s="100">
        <f t="shared" si="2"/>
        <v>570000</v>
      </c>
      <c r="I8" s="100">
        <f t="shared" si="2"/>
        <v>28700000</v>
      </c>
      <c r="J8" s="100">
        <f t="shared" si="2"/>
        <v>0</v>
      </c>
      <c r="K8" s="100">
        <f t="shared" si="2"/>
        <v>28700000</v>
      </c>
      <c r="L8" s="100">
        <f t="shared" si="1"/>
        <v>0</v>
      </c>
      <c r="M8" s="100">
        <v>0</v>
      </c>
      <c r="N8" s="100">
        <v>0</v>
      </c>
    </row>
    <row r="9" ht="14.25" customHeight="1" spans="1:14">
      <c r="A9" s="45" t="s">
        <v>153</v>
      </c>
      <c r="B9" s="45" t="s">
        <v>84</v>
      </c>
      <c r="C9" s="45" t="s">
        <v>154</v>
      </c>
      <c r="D9" s="54">
        <f>E9+I9</f>
        <v>2650000</v>
      </c>
      <c r="E9" s="101">
        <f t="shared" ref="E9:E15" si="3">SUM(F9,I128)</f>
        <v>200000</v>
      </c>
      <c r="F9" s="101">
        <f>SUM(G9:H9)</f>
        <v>200000</v>
      </c>
      <c r="G9" s="53"/>
      <c r="H9" s="52">
        <v>200000</v>
      </c>
      <c r="I9" s="101">
        <f>SUM(J9:K9)</f>
        <v>2450000</v>
      </c>
      <c r="J9" s="52"/>
      <c r="K9" s="53">
        <v>2450000</v>
      </c>
      <c r="L9" s="52"/>
      <c r="M9" s="52"/>
      <c r="N9" s="52"/>
    </row>
    <row r="10" ht="14.25" customHeight="1" spans="1:14">
      <c r="A10" s="45" t="s">
        <v>153</v>
      </c>
      <c r="B10" s="45" t="s">
        <v>80</v>
      </c>
      <c r="C10" s="45" t="s">
        <v>155</v>
      </c>
      <c r="D10" s="54">
        <f t="shared" ref="D10:D15" si="4">E10+I10</f>
        <v>22903985</v>
      </c>
      <c r="E10" s="101">
        <f t="shared" si="3"/>
        <v>253985</v>
      </c>
      <c r="F10" s="101">
        <f t="shared" ref="F10:F15" si="5">SUM(G10:H10)</f>
        <v>253985</v>
      </c>
      <c r="G10" s="53"/>
      <c r="H10" s="52">
        <v>253985</v>
      </c>
      <c r="I10" s="101">
        <f t="shared" ref="I10:I15" si="6">SUM(J10:K10)</f>
        <v>22650000</v>
      </c>
      <c r="J10" s="52"/>
      <c r="K10" s="53">
        <v>22650000</v>
      </c>
      <c r="L10" s="52"/>
      <c r="M10" s="52"/>
      <c r="N10" s="52"/>
    </row>
    <row r="11" ht="14.25" customHeight="1" spans="1:14">
      <c r="A11" s="45" t="s">
        <v>153</v>
      </c>
      <c r="B11" s="45" t="s">
        <v>156</v>
      </c>
      <c r="C11" s="45" t="s">
        <v>157</v>
      </c>
      <c r="D11" s="54">
        <f t="shared" si="4"/>
        <v>656015</v>
      </c>
      <c r="E11" s="101">
        <f t="shared" si="3"/>
        <v>56015</v>
      </c>
      <c r="F11" s="101">
        <f t="shared" si="5"/>
        <v>56015</v>
      </c>
      <c r="G11" s="53"/>
      <c r="H11" s="52">
        <v>56015</v>
      </c>
      <c r="I11" s="101">
        <f t="shared" si="6"/>
        <v>600000</v>
      </c>
      <c r="J11" s="52"/>
      <c r="K11" s="53">
        <v>600000</v>
      </c>
      <c r="L11" s="52"/>
      <c r="M11" s="52"/>
      <c r="N11" s="52"/>
    </row>
    <row r="12" ht="14.25" customHeight="1" spans="1:14">
      <c r="A12" s="45" t="s">
        <v>158</v>
      </c>
      <c r="B12" s="45" t="s">
        <v>88</v>
      </c>
      <c r="C12" s="45" t="s">
        <v>159</v>
      </c>
      <c r="D12" s="54">
        <f t="shared" si="4"/>
        <v>3000000</v>
      </c>
      <c r="E12" s="101">
        <f t="shared" si="3"/>
        <v>0</v>
      </c>
      <c r="F12" s="101">
        <f t="shared" si="5"/>
        <v>0</v>
      </c>
      <c r="G12" s="53"/>
      <c r="H12" s="52"/>
      <c r="I12" s="101">
        <f t="shared" si="6"/>
        <v>3000000</v>
      </c>
      <c r="J12" s="52"/>
      <c r="K12" s="53">
        <v>3000000</v>
      </c>
      <c r="L12" s="52"/>
      <c r="M12" s="52"/>
      <c r="N12" s="52"/>
    </row>
    <row r="13" ht="14.25" customHeight="1" spans="1:14">
      <c r="A13" s="45" t="s">
        <v>160</v>
      </c>
      <c r="B13" s="45" t="s">
        <v>84</v>
      </c>
      <c r="C13" s="45" t="s">
        <v>161</v>
      </c>
      <c r="D13" s="54">
        <f t="shared" si="4"/>
        <v>870157.44</v>
      </c>
      <c r="E13" s="101">
        <f t="shared" si="3"/>
        <v>870157.44</v>
      </c>
      <c r="F13" s="101">
        <f t="shared" si="5"/>
        <v>870157.44</v>
      </c>
      <c r="G13" s="53">
        <v>870157.44</v>
      </c>
      <c r="H13" s="52"/>
      <c r="I13" s="101">
        <f t="shared" si="6"/>
        <v>0</v>
      </c>
      <c r="J13" s="52"/>
      <c r="K13" s="53"/>
      <c r="L13" s="52"/>
      <c r="M13" s="52"/>
      <c r="N13" s="52"/>
    </row>
    <row r="14" ht="14.25" customHeight="1" spans="1:14">
      <c r="A14" s="45" t="s">
        <v>160</v>
      </c>
      <c r="B14" s="45" t="s">
        <v>88</v>
      </c>
      <c r="C14" s="45" t="s">
        <v>162</v>
      </c>
      <c r="D14" s="54">
        <f t="shared" si="4"/>
        <v>175443.24</v>
      </c>
      <c r="E14" s="101">
        <f t="shared" si="3"/>
        <v>175443.24</v>
      </c>
      <c r="F14" s="101">
        <f t="shared" si="5"/>
        <v>175443.24</v>
      </c>
      <c r="G14" s="53">
        <v>115443.24</v>
      </c>
      <c r="H14" s="52">
        <v>60000</v>
      </c>
      <c r="I14" s="101">
        <f t="shared" si="6"/>
        <v>0</v>
      </c>
      <c r="J14" s="52"/>
      <c r="K14" s="53"/>
      <c r="L14" s="52"/>
      <c r="M14" s="52"/>
      <c r="N14" s="52"/>
    </row>
    <row r="15" ht="14.25" customHeight="1" spans="1:14">
      <c r="A15" s="45" t="s">
        <v>163</v>
      </c>
      <c r="B15" s="45" t="s">
        <v>84</v>
      </c>
      <c r="C15" s="45" t="s">
        <v>164</v>
      </c>
      <c r="D15" s="54">
        <f t="shared" si="4"/>
        <v>17361</v>
      </c>
      <c r="E15" s="101">
        <f t="shared" si="3"/>
        <v>17361</v>
      </c>
      <c r="F15" s="101">
        <f t="shared" si="5"/>
        <v>17361</v>
      </c>
      <c r="G15" s="53">
        <v>17361</v>
      </c>
      <c r="H15" s="52"/>
      <c r="I15" s="101">
        <f t="shared" si="6"/>
        <v>0</v>
      </c>
      <c r="J15" s="52"/>
      <c r="K15" s="53"/>
      <c r="L15" s="52"/>
      <c r="M15" s="52"/>
      <c r="N15" s="52"/>
    </row>
  </sheetData>
  <mergeCells count="13">
    <mergeCell ref="A2:N2"/>
    <mergeCell ref="A4:C4"/>
    <mergeCell ref="E4:K4"/>
    <mergeCell ref="L4:N4"/>
    <mergeCell ref="A5:B5"/>
    <mergeCell ref="F5:H5"/>
    <mergeCell ref="I5:K5"/>
    <mergeCell ref="C5:C6"/>
    <mergeCell ref="D4:D6"/>
    <mergeCell ref="E5:E6"/>
    <mergeCell ref="L5:L6"/>
    <mergeCell ref="M5:M6"/>
    <mergeCell ref="N5:N6"/>
  </mergeCells>
  <printOptions horizontalCentered="1"/>
  <pageMargins left="0.747916638851166" right="0.747916638851166" top="0.984027802944183" bottom="0.984027802944183" header="0.511805534362793" footer="0.511805534362793"/>
  <pageSetup paperSize="9" scale="70" fitToHeight="100" orientation="landscape" errors="blank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Z12"/>
  <sheetViews>
    <sheetView showGridLines="0" showZeros="0" view="pageBreakPreview" zoomScaleNormal="100" workbookViewId="0">
      <pane xSplit="5" ySplit="6" topLeftCell="CH10" activePane="bottomRight" state="frozen"/>
      <selection/>
      <selection pane="topRight"/>
      <selection pane="bottomLeft"/>
      <selection pane="bottomRight" activeCell="BB47" sqref="BB47"/>
    </sheetView>
  </sheetViews>
  <sheetFormatPr defaultColWidth="9.33333333333333" defaultRowHeight="11.25"/>
  <cols>
    <col min="1" max="1" width="5" customWidth="1"/>
    <col min="2" max="3" width="3.66666666666667" customWidth="1"/>
    <col min="4" max="4" width="34.8333333333333" customWidth="1"/>
    <col min="5" max="5" width="15.3333333333333" customWidth="1"/>
    <col min="6" max="51" width="13" customWidth="1"/>
    <col min="52" max="56" width="9.83333333333333" customWidth="1"/>
    <col min="57" max="69" width="7.16666666666667" customWidth="1"/>
    <col min="70" max="70" width="14.6666666666667" customWidth="1"/>
    <col min="71" max="87" width="9.83333333333333" customWidth="1"/>
    <col min="88" max="90" width="7.16666666666667" customWidth="1"/>
    <col min="91" max="96" width="9.83333333333333" customWidth="1"/>
    <col min="97" max="99" width="7.16666666666667" customWidth="1"/>
    <col min="100" max="104" width="9.83333333333333" customWidth="1"/>
    <col min="105" max="105" width="6.83333333333333" customWidth="1"/>
  </cols>
  <sheetData>
    <row r="1" ht="19.9" customHeight="1" spans="104:104">
      <c r="CZ1" s="96" t="s">
        <v>165</v>
      </c>
    </row>
    <row r="2" ht="19.9" customHeight="1" spans="1:104">
      <c r="A2" s="4" t="s">
        <v>166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</row>
    <row r="3" ht="19.9" customHeight="1" spans="1:104">
      <c r="A3" s="70"/>
      <c r="B3" s="70"/>
      <c r="C3" s="70"/>
      <c r="D3" s="70"/>
      <c r="E3" s="70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T3" s="86"/>
      <c r="CZ3" s="7" t="s">
        <v>5</v>
      </c>
    </row>
    <row r="4" ht="20.1" customHeight="1" spans="1:104">
      <c r="A4" s="20" t="s">
        <v>56</v>
      </c>
      <c r="B4" s="20"/>
      <c r="C4" s="20"/>
      <c r="D4" s="12"/>
      <c r="E4" s="38" t="s">
        <v>57</v>
      </c>
      <c r="F4" s="72" t="s">
        <v>167</v>
      </c>
      <c r="G4" s="73"/>
      <c r="H4" s="73"/>
      <c r="I4" s="73"/>
      <c r="J4" s="73"/>
      <c r="K4" s="73"/>
      <c r="L4" s="73"/>
      <c r="M4" s="73"/>
      <c r="N4" s="73"/>
      <c r="O4" s="73"/>
      <c r="P4" s="73"/>
      <c r="Q4" s="87"/>
      <c r="R4" s="88" t="s">
        <v>168</v>
      </c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90"/>
      <c r="AT4" s="72" t="s">
        <v>169</v>
      </c>
      <c r="AU4" s="73"/>
      <c r="AV4" s="73"/>
      <c r="AW4" s="73"/>
      <c r="AX4" s="73"/>
      <c r="AY4" s="87"/>
      <c r="AZ4" s="91" t="s">
        <v>170</v>
      </c>
      <c r="BA4" s="92"/>
      <c r="BB4" s="92"/>
      <c r="BC4" s="92"/>
      <c r="BD4" s="93"/>
      <c r="BE4" s="72" t="s">
        <v>171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87"/>
      <c r="BR4" s="72" t="s">
        <v>172</v>
      </c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87"/>
      <c r="CJ4" s="72" t="s">
        <v>173</v>
      </c>
      <c r="CK4" s="73"/>
      <c r="CL4" s="87"/>
      <c r="CM4" s="72" t="s">
        <v>174</v>
      </c>
      <c r="CN4" s="73"/>
      <c r="CO4" s="73"/>
      <c r="CP4" s="73"/>
      <c r="CQ4" s="73"/>
      <c r="CR4" s="87"/>
      <c r="CS4" s="72" t="s">
        <v>175</v>
      </c>
      <c r="CT4" s="73"/>
      <c r="CU4" s="87"/>
      <c r="CV4" s="88" t="s">
        <v>176</v>
      </c>
      <c r="CW4" s="89"/>
      <c r="CX4" s="89"/>
      <c r="CY4" s="89"/>
      <c r="CZ4" s="89"/>
    </row>
    <row r="5" ht="20.1" customHeight="1" spans="1:104">
      <c r="A5" s="8" t="s">
        <v>68</v>
      </c>
      <c r="B5" s="9"/>
      <c r="C5" s="10"/>
      <c r="D5" s="64" t="s">
        <v>151</v>
      </c>
      <c r="E5" s="15"/>
      <c r="F5" s="14" t="s">
        <v>73</v>
      </c>
      <c r="G5" s="14" t="s">
        <v>177</v>
      </c>
      <c r="H5" s="14" t="s">
        <v>178</v>
      </c>
      <c r="I5" s="14" t="s">
        <v>179</v>
      </c>
      <c r="J5" s="14" t="s">
        <v>180</v>
      </c>
      <c r="K5" s="14" t="s">
        <v>181</v>
      </c>
      <c r="L5" s="80" t="s">
        <v>182</v>
      </c>
      <c r="M5" s="81" t="s">
        <v>183</v>
      </c>
      <c r="N5" s="82" t="s">
        <v>184</v>
      </c>
      <c r="O5" s="14" t="s">
        <v>185</v>
      </c>
      <c r="P5" s="14" t="s">
        <v>92</v>
      </c>
      <c r="Q5" s="14" t="s">
        <v>186</v>
      </c>
      <c r="R5" s="15" t="s">
        <v>73</v>
      </c>
      <c r="S5" s="15" t="s">
        <v>187</v>
      </c>
      <c r="T5" s="15" t="s">
        <v>188</v>
      </c>
      <c r="U5" s="15" t="s">
        <v>189</v>
      </c>
      <c r="V5" s="15" t="s">
        <v>190</v>
      </c>
      <c r="W5" s="15" t="s">
        <v>191</v>
      </c>
      <c r="X5" s="15" t="s">
        <v>192</v>
      </c>
      <c r="Y5" s="15" t="s">
        <v>193</v>
      </c>
      <c r="Z5" s="15" t="s">
        <v>194</v>
      </c>
      <c r="AA5" s="15" t="s">
        <v>195</v>
      </c>
      <c r="AB5" s="15" t="s">
        <v>196</v>
      </c>
      <c r="AC5" s="15" t="s">
        <v>197</v>
      </c>
      <c r="AD5" s="15" t="s">
        <v>198</v>
      </c>
      <c r="AE5" s="15" t="s">
        <v>199</v>
      </c>
      <c r="AF5" s="15" t="s">
        <v>200</v>
      </c>
      <c r="AG5" s="15" t="s">
        <v>201</v>
      </c>
      <c r="AH5" s="15" t="s">
        <v>202</v>
      </c>
      <c r="AI5" s="15" t="s">
        <v>203</v>
      </c>
      <c r="AJ5" s="15" t="s">
        <v>204</v>
      </c>
      <c r="AK5" s="15" t="s">
        <v>205</v>
      </c>
      <c r="AL5" s="15" t="s">
        <v>206</v>
      </c>
      <c r="AM5" s="15" t="s">
        <v>207</v>
      </c>
      <c r="AN5" s="15" t="s">
        <v>208</v>
      </c>
      <c r="AO5" s="15" t="s">
        <v>209</v>
      </c>
      <c r="AP5" s="15" t="s">
        <v>210</v>
      </c>
      <c r="AQ5" s="15" t="s">
        <v>211</v>
      </c>
      <c r="AR5" s="15" t="s">
        <v>212</v>
      </c>
      <c r="AS5" s="15" t="s">
        <v>213</v>
      </c>
      <c r="AT5" s="14" t="s">
        <v>73</v>
      </c>
      <c r="AU5" s="14" t="s">
        <v>214</v>
      </c>
      <c r="AV5" s="14" t="s">
        <v>215</v>
      </c>
      <c r="AW5" s="14" t="s">
        <v>216</v>
      </c>
      <c r="AX5" s="14" t="s">
        <v>217</v>
      </c>
      <c r="AY5" s="14" t="s">
        <v>218</v>
      </c>
      <c r="AZ5" s="15" t="s">
        <v>73</v>
      </c>
      <c r="BA5" s="15" t="s">
        <v>219</v>
      </c>
      <c r="BB5" s="15" t="s">
        <v>220</v>
      </c>
      <c r="BC5" s="15" t="s">
        <v>221</v>
      </c>
      <c r="BD5" s="15" t="s">
        <v>222</v>
      </c>
      <c r="BE5" s="14" t="s">
        <v>73</v>
      </c>
      <c r="BF5" s="14" t="s">
        <v>223</v>
      </c>
      <c r="BG5" s="14" t="s">
        <v>224</v>
      </c>
      <c r="BH5" s="80" t="s">
        <v>225</v>
      </c>
      <c r="BI5" s="94" t="s">
        <v>226</v>
      </c>
      <c r="BJ5" s="82" t="s">
        <v>227</v>
      </c>
      <c r="BK5" s="14" t="s">
        <v>228</v>
      </c>
      <c r="BL5" s="14" t="s">
        <v>229</v>
      </c>
      <c r="BM5" s="14" t="s">
        <v>230</v>
      </c>
      <c r="BN5" s="14" t="s">
        <v>231</v>
      </c>
      <c r="BO5" s="14" t="s">
        <v>232</v>
      </c>
      <c r="BP5" s="14" t="s">
        <v>233</v>
      </c>
      <c r="BQ5" s="14" t="s">
        <v>234</v>
      </c>
      <c r="BR5" s="14" t="s">
        <v>73</v>
      </c>
      <c r="BS5" s="14" t="s">
        <v>223</v>
      </c>
      <c r="BT5" s="14" t="s">
        <v>224</v>
      </c>
      <c r="BU5" s="14" t="s">
        <v>225</v>
      </c>
      <c r="BV5" s="14" t="s">
        <v>226</v>
      </c>
      <c r="BW5" s="14" t="s">
        <v>227</v>
      </c>
      <c r="BX5" s="14" t="s">
        <v>228</v>
      </c>
      <c r="BY5" s="14" t="s">
        <v>229</v>
      </c>
      <c r="BZ5" s="14" t="s">
        <v>235</v>
      </c>
      <c r="CA5" s="14" t="s">
        <v>236</v>
      </c>
      <c r="CB5" s="14" t="s">
        <v>237</v>
      </c>
      <c r="CC5" s="14" t="s">
        <v>238</v>
      </c>
      <c r="CD5" s="14" t="s">
        <v>230</v>
      </c>
      <c r="CE5" s="14" t="s">
        <v>231</v>
      </c>
      <c r="CF5" s="14" t="s">
        <v>239</v>
      </c>
      <c r="CG5" s="14" t="s">
        <v>232</v>
      </c>
      <c r="CH5" s="14" t="s">
        <v>233</v>
      </c>
      <c r="CI5" s="14" t="s">
        <v>240</v>
      </c>
      <c r="CJ5" s="14" t="s">
        <v>73</v>
      </c>
      <c r="CK5" s="14" t="s">
        <v>241</v>
      </c>
      <c r="CL5" s="14" t="s">
        <v>242</v>
      </c>
      <c r="CM5" s="14" t="s">
        <v>73</v>
      </c>
      <c r="CN5" s="14" t="s">
        <v>241</v>
      </c>
      <c r="CO5" s="14" t="s">
        <v>243</v>
      </c>
      <c r="CP5" s="14" t="s">
        <v>244</v>
      </c>
      <c r="CQ5" s="14" t="s">
        <v>245</v>
      </c>
      <c r="CR5" s="14" t="s">
        <v>242</v>
      </c>
      <c r="CS5" s="14" t="s">
        <v>73</v>
      </c>
      <c r="CT5" s="14" t="s">
        <v>246</v>
      </c>
      <c r="CU5" s="14" t="s">
        <v>247</v>
      </c>
      <c r="CV5" s="15" t="s">
        <v>73</v>
      </c>
      <c r="CW5" s="15" t="s">
        <v>248</v>
      </c>
      <c r="CX5" s="15" t="s">
        <v>249</v>
      </c>
      <c r="CY5" s="15" t="s">
        <v>250</v>
      </c>
      <c r="CZ5" s="15" t="s">
        <v>176</v>
      </c>
    </row>
    <row r="6" ht="30.75" customHeight="1" spans="1:104">
      <c r="A6" s="17" t="s">
        <v>76</v>
      </c>
      <c r="B6" s="16" t="s">
        <v>77</v>
      </c>
      <c r="C6" s="17" t="s">
        <v>78</v>
      </c>
      <c r="D6" s="19"/>
      <c r="E6" s="19"/>
      <c r="F6" s="19"/>
      <c r="G6" s="19"/>
      <c r="H6" s="19"/>
      <c r="I6" s="19"/>
      <c r="J6" s="19"/>
      <c r="K6" s="19"/>
      <c r="L6" s="83"/>
      <c r="M6" s="84"/>
      <c r="N6" s="85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83"/>
      <c r="BI6" s="95"/>
      <c r="BJ6" s="85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</row>
    <row r="7" ht="19.9" customHeight="1" spans="1:104">
      <c r="A7" s="45" t="s">
        <v>79</v>
      </c>
      <c r="B7" s="45" t="s">
        <v>79</v>
      </c>
      <c r="C7" s="45" t="s">
        <v>79</v>
      </c>
      <c r="D7" s="45" t="s">
        <v>57</v>
      </c>
      <c r="E7" s="74">
        <f>F7+R7+AT7</f>
        <v>1572961.68</v>
      </c>
      <c r="F7" s="75">
        <f>SUM(G7:Q7)</f>
        <v>870157.44</v>
      </c>
      <c r="G7" s="54">
        <f t="shared" ref="G7:Q7" si="0">SUM(G8:G12)</f>
        <v>286632</v>
      </c>
      <c r="H7" s="54">
        <f t="shared" si="0"/>
        <v>7488</v>
      </c>
      <c r="I7" s="54">
        <f t="shared" si="0"/>
        <v>0</v>
      </c>
      <c r="J7" s="54">
        <f t="shared" si="0"/>
        <v>351039</v>
      </c>
      <c r="K7" s="54">
        <f t="shared" si="0"/>
        <v>84783.36</v>
      </c>
      <c r="L7" s="54">
        <f t="shared" si="0"/>
        <v>0</v>
      </c>
      <c r="M7" s="54">
        <f t="shared" si="0"/>
        <v>0</v>
      </c>
      <c r="N7" s="54">
        <f t="shared" si="0"/>
        <v>37092.72</v>
      </c>
      <c r="O7" s="54">
        <f t="shared" si="0"/>
        <v>5934.84</v>
      </c>
      <c r="P7" s="54">
        <f t="shared" si="0"/>
        <v>97187.52</v>
      </c>
      <c r="Q7" s="54">
        <f t="shared" si="0"/>
        <v>0</v>
      </c>
      <c r="R7" s="75">
        <f>SUM(S7:AS7)</f>
        <v>685443.24</v>
      </c>
      <c r="S7" s="54">
        <f t="shared" ref="S7:AS7" si="1">SUM(S8:S12)</f>
        <v>201000</v>
      </c>
      <c r="T7" s="54">
        <f t="shared" si="1"/>
        <v>0</v>
      </c>
      <c r="U7" s="54">
        <f t="shared" si="1"/>
        <v>0</v>
      </c>
      <c r="V7" s="54">
        <f t="shared" si="1"/>
        <v>0</v>
      </c>
      <c r="W7" s="54">
        <f t="shared" si="1"/>
        <v>0</v>
      </c>
      <c r="X7" s="54">
        <f t="shared" si="1"/>
        <v>0</v>
      </c>
      <c r="Y7" s="54">
        <f t="shared" si="1"/>
        <v>5000</v>
      </c>
      <c r="Z7" s="54">
        <f t="shared" si="1"/>
        <v>0</v>
      </c>
      <c r="AA7" s="54">
        <f t="shared" si="1"/>
        <v>0</v>
      </c>
      <c r="AB7" s="54">
        <f t="shared" si="1"/>
        <v>80000</v>
      </c>
      <c r="AC7" s="54">
        <f t="shared" si="1"/>
        <v>0</v>
      </c>
      <c r="AD7" s="54">
        <f t="shared" si="1"/>
        <v>0</v>
      </c>
      <c r="AE7" s="54">
        <f t="shared" si="1"/>
        <v>0</v>
      </c>
      <c r="AF7" s="54">
        <f t="shared" si="1"/>
        <v>0</v>
      </c>
      <c r="AG7" s="54">
        <f t="shared" si="1"/>
        <v>0</v>
      </c>
      <c r="AH7" s="54">
        <f t="shared" si="1"/>
        <v>0</v>
      </c>
      <c r="AI7" s="54">
        <f t="shared" si="1"/>
        <v>0</v>
      </c>
      <c r="AJ7" s="54">
        <f t="shared" si="1"/>
        <v>0</v>
      </c>
      <c r="AK7" s="54">
        <f t="shared" si="1"/>
        <v>0</v>
      </c>
      <c r="AL7" s="54">
        <f t="shared" si="1"/>
        <v>0</v>
      </c>
      <c r="AM7" s="54">
        <f t="shared" si="1"/>
        <v>253985</v>
      </c>
      <c r="AN7" s="54">
        <f t="shared" si="1"/>
        <v>11597.92</v>
      </c>
      <c r="AO7" s="54">
        <f t="shared" si="1"/>
        <v>13247.4</v>
      </c>
      <c r="AP7" s="54">
        <f t="shared" si="1"/>
        <v>0</v>
      </c>
      <c r="AQ7" s="54">
        <f t="shared" si="1"/>
        <v>0</v>
      </c>
      <c r="AR7" s="54">
        <f t="shared" si="1"/>
        <v>0</v>
      </c>
      <c r="AS7" s="54">
        <f t="shared" si="1"/>
        <v>120612.92</v>
      </c>
      <c r="AT7" s="75">
        <f>SUM(AU7:AY7)</f>
        <v>17361</v>
      </c>
      <c r="AU7" s="54">
        <f>SUM(AU8:AU12)</f>
        <v>0</v>
      </c>
      <c r="AV7" s="54">
        <f>SUM(AV8:AV12)</f>
        <v>0</v>
      </c>
      <c r="AW7" s="54">
        <f>SUM(AW8:AW12)</f>
        <v>17181</v>
      </c>
      <c r="AX7" s="54">
        <f>SUM(AX8:AX12)</f>
        <v>180</v>
      </c>
      <c r="AY7" s="54">
        <f>SUM(AY8:AY12)</f>
        <v>0</v>
      </c>
      <c r="AZ7" s="54">
        <v>0</v>
      </c>
      <c r="BA7" s="54">
        <v>0</v>
      </c>
      <c r="BB7" s="54">
        <v>0</v>
      </c>
      <c r="BC7" s="54">
        <v>0</v>
      </c>
      <c r="BD7" s="54">
        <v>0</v>
      </c>
      <c r="BE7" s="54">
        <v>0</v>
      </c>
      <c r="BF7" s="54">
        <v>0</v>
      </c>
      <c r="BG7" s="54">
        <v>0</v>
      </c>
      <c r="BH7" s="54">
        <v>0</v>
      </c>
      <c r="BI7" s="54">
        <v>0</v>
      </c>
      <c r="BJ7" s="54">
        <v>0</v>
      </c>
      <c r="BK7" s="54">
        <v>0</v>
      </c>
      <c r="BL7" s="54">
        <v>0</v>
      </c>
      <c r="BM7" s="54">
        <v>0</v>
      </c>
      <c r="BN7" s="54">
        <v>0</v>
      </c>
      <c r="BO7" s="54">
        <v>0</v>
      </c>
      <c r="BP7" s="54">
        <v>0</v>
      </c>
      <c r="BQ7" s="54">
        <v>0</v>
      </c>
      <c r="BR7" s="54">
        <v>0</v>
      </c>
      <c r="BS7" s="54">
        <v>0</v>
      </c>
      <c r="BT7" s="54">
        <v>0</v>
      </c>
      <c r="BU7" s="54">
        <v>0</v>
      </c>
      <c r="BV7" s="54">
        <v>0</v>
      </c>
      <c r="BW7" s="54">
        <v>0</v>
      </c>
      <c r="BX7" s="54">
        <v>0</v>
      </c>
      <c r="BY7" s="54">
        <v>0</v>
      </c>
      <c r="BZ7" s="54">
        <v>0</v>
      </c>
      <c r="CA7" s="54">
        <v>0</v>
      </c>
      <c r="CB7" s="54">
        <v>0</v>
      </c>
      <c r="CC7" s="54">
        <v>0</v>
      </c>
      <c r="CD7" s="54">
        <v>0</v>
      </c>
      <c r="CE7" s="54">
        <v>0</v>
      </c>
      <c r="CF7" s="54">
        <v>0</v>
      </c>
      <c r="CG7" s="54">
        <v>0</v>
      </c>
      <c r="CH7" s="54">
        <v>0</v>
      </c>
      <c r="CI7" s="54">
        <v>0</v>
      </c>
      <c r="CJ7" s="54">
        <v>0</v>
      </c>
      <c r="CK7" s="54">
        <v>0</v>
      </c>
      <c r="CL7" s="54">
        <v>0</v>
      </c>
      <c r="CM7" s="54">
        <v>0</v>
      </c>
      <c r="CN7" s="54">
        <v>0</v>
      </c>
      <c r="CO7" s="54">
        <v>0</v>
      </c>
      <c r="CP7" s="54">
        <v>0</v>
      </c>
      <c r="CQ7" s="54">
        <v>0</v>
      </c>
      <c r="CR7" s="54">
        <v>0</v>
      </c>
      <c r="CS7" s="54">
        <v>0</v>
      </c>
      <c r="CT7" s="54">
        <v>0</v>
      </c>
      <c r="CU7" s="54">
        <v>0</v>
      </c>
      <c r="CV7" s="54">
        <v>0</v>
      </c>
      <c r="CW7" s="54">
        <v>0</v>
      </c>
      <c r="CX7" s="54">
        <v>0</v>
      </c>
      <c r="CY7" s="54">
        <v>0</v>
      </c>
      <c r="CZ7" s="54">
        <v>0</v>
      </c>
    </row>
    <row r="8" spans="1:104">
      <c r="A8" s="52" t="s">
        <v>251</v>
      </c>
      <c r="B8" s="52" t="s">
        <v>80</v>
      </c>
      <c r="C8" s="52" t="s">
        <v>80</v>
      </c>
      <c r="D8" s="52" t="s">
        <v>82</v>
      </c>
      <c r="E8" s="76">
        <f t="shared" ref="E8:E12" si="2">SUM(G8:CZ8)</f>
        <v>84783.36</v>
      </c>
      <c r="F8" s="52"/>
      <c r="G8" s="52"/>
      <c r="H8" s="52"/>
      <c r="I8" s="52"/>
      <c r="J8" s="52"/>
      <c r="K8" s="53">
        <v>84783.36</v>
      </c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</row>
    <row r="9" spans="1:104">
      <c r="A9" s="52" t="s">
        <v>252</v>
      </c>
      <c r="B9" s="52" t="s">
        <v>253</v>
      </c>
      <c r="C9" s="52" t="s">
        <v>88</v>
      </c>
      <c r="D9" s="52" t="s">
        <v>83</v>
      </c>
      <c r="E9" s="76">
        <f t="shared" si="2"/>
        <v>37092.72</v>
      </c>
      <c r="F9" s="52"/>
      <c r="G9" s="52"/>
      <c r="H9" s="52"/>
      <c r="I9" s="52"/>
      <c r="J9" s="52"/>
      <c r="K9" s="52"/>
      <c r="L9" s="52"/>
      <c r="M9" s="52"/>
      <c r="N9" s="53">
        <v>37092.72</v>
      </c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</row>
    <row r="10" spans="1:104">
      <c r="A10" s="52" t="s">
        <v>254</v>
      </c>
      <c r="B10" s="52" t="s">
        <v>84</v>
      </c>
      <c r="C10" s="52" t="s">
        <v>85</v>
      </c>
      <c r="D10" s="52" t="s">
        <v>86</v>
      </c>
      <c r="E10" s="76">
        <f t="shared" si="2"/>
        <v>570000</v>
      </c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3">
        <v>160000</v>
      </c>
      <c r="T10" s="52"/>
      <c r="U10" s="52"/>
      <c r="V10" s="52"/>
      <c r="W10" s="52"/>
      <c r="X10" s="52"/>
      <c r="Y10" s="52"/>
      <c r="Z10" s="52"/>
      <c r="AA10" s="52"/>
      <c r="AB10" s="53">
        <v>70000</v>
      </c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3">
        <v>253985</v>
      </c>
      <c r="AN10" s="52"/>
      <c r="AO10" s="52"/>
      <c r="AP10" s="52"/>
      <c r="AQ10" s="52"/>
      <c r="AR10" s="52"/>
      <c r="AS10" s="53">
        <v>86015</v>
      </c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</row>
    <row r="11" s="69" customFormat="1" spans="1:104">
      <c r="A11" s="77" t="s">
        <v>254</v>
      </c>
      <c r="B11" s="77" t="s">
        <v>156</v>
      </c>
      <c r="C11" s="77" t="s">
        <v>156</v>
      </c>
      <c r="D11" s="77" t="s">
        <v>91</v>
      </c>
      <c r="E11" s="78">
        <f t="shared" si="2"/>
        <v>783898.08</v>
      </c>
      <c r="F11" s="77"/>
      <c r="G11" s="79">
        <v>286632</v>
      </c>
      <c r="H11" s="79">
        <v>7488</v>
      </c>
      <c r="I11" s="77"/>
      <c r="J11" s="79">
        <v>351039</v>
      </c>
      <c r="K11" s="77"/>
      <c r="L11" s="77"/>
      <c r="M11" s="77"/>
      <c r="N11" s="77"/>
      <c r="O11" s="79">
        <v>5934.84</v>
      </c>
      <c r="P11" s="77"/>
      <c r="Q11" s="77"/>
      <c r="R11" s="77"/>
      <c r="S11" s="79">
        <v>41000</v>
      </c>
      <c r="T11" s="77"/>
      <c r="U11" s="77"/>
      <c r="V11" s="77"/>
      <c r="W11" s="77"/>
      <c r="X11" s="77"/>
      <c r="Y11" s="79">
        <v>5000</v>
      </c>
      <c r="Z11" s="77"/>
      <c r="AA11" s="77"/>
      <c r="AB11" s="79">
        <v>10000</v>
      </c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9">
        <v>11597.92</v>
      </c>
      <c r="AO11" s="79">
        <v>13247.4</v>
      </c>
      <c r="AP11" s="77"/>
      <c r="AQ11" s="77"/>
      <c r="AR11" s="77"/>
      <c r="AS11" s="79">
        <v>34597.92</v>
      </c>
      <c r="AT11" s="77"/>
      <c r="AU11" s="77"/>
      <c r="AV11" s="77"/>
      <c r="AW11" s="79">
        <v>17181</v>
      </c>
      <c r="AX11" s="79">
        <v>180</v>
      </c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</row>
    <row r="12" spans="1:104">
      <c r="A12" s="52" t="s">
        <v>255</v>
      </c>
      <c r="B12" s="52" t="s">
        <v>88</v>
      </c>
      <c r="C12" s="52" t="s">
        <v>84</v>
      </c>
      <c r="D12" s="52" t="s">
        <v>92</v>
      </c>
      <c r="E12" s="76">
        <f t="shared" si="2"/>
        <v>97187.52</v>
      </c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3">
        <v>97187.52</v>
      </c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</row>
  </sheetData>
  <mergeCells count="114">
    <mergeCell ref="A2:CZ2"/>
    <mergeCell ref="A4:D4"/>
    <mergeCell ref="F4:Q4"/>
    <mergeCell ref="R4:AS4"/>
    <mergeCell ref="AT4:AY4"/>
    <mergeCell ref="AZ4:BD4"/>
    <mergeCell ref="BE4:BQ4"/>
    <mergeCell ref="BR4:CI4"/>
    <mergeCell ref="CJ4:CL4"/>
    <mergeCell ref="CM4:CR4"/>
    <mergeCell ref="CS4:CU4"/>
    <mergeCell ref="CV4:CZ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</mergeCells>
  <printOptions horizontalCentered="1"/>
  <pageMargins left="0.747916638851166" right="0.747916638851166" top="0.984027802944183" bottom="0.984027802944183" header="0.511805534362793" footer="0.511805534362793"/>
  <pageSetup paperSize="9" scale="14" orientation="landscape" errors="blank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showGridLines="0" showZeros="0" tabSelected="1" workbookViewId="0">
      <selection activeCell="P22" sqref="P22"/>
    </sheetView>
  </sheetViews>
  <sheetFormatPr defaultColWidth="9.33333333333333" defaultRowHeight="11.25"/>
  <cols>
    <col min="1" max="2" width="7.16666666666667" customWidth="1"/>
    <col min="3" max="3" width="14.8333333333333" customWidth="1"/>
    <col min="4" max="4" width="65.3333333333333" customWidth="1"/>
    <col min="5" max="7" width="29.6666666666667" customWidth="1"/>
    <col min="8" max="8" width="17.6666666666667" hidden="1" customWidth="1"/>
    <col min="9" max="11" width="9.33333333333333" hidden="1" customWidth="1"/>
  </cols>
  <sheetData>
    <row r="1" ht="19.9" customHeight="1" spans="1:7">
      <c r="A1" s="33"/>
      <c r="B1" s="33"/>
      <c r="C1" s="33"/>
      <c r="D1" s="34"/>
      <c r="E1" s="33"/>
      <c r="F1" s="33"/>
      <c r="G1" s="35" t="s">
        <v>256</v>
      </c>
    </row>
    <row r="2" ht="19.9" customHeight="1" spans="1:7">
      <c r="A2" s="4" t="s">
        <v>257</v>
      </c>
      <c r="B2" s="4"/>
      <c r="C2" s="4"/>
      <c r="D2" s="4"/>
      <c r="E2" s="4"/>
      <c r="F2" s="4"/>
      <c r="G2" s="4"/>
    </row>
    <row r="3" ht="19.9" customHeight="1" spans="1:7">
      <c r="A3" s="5"/>
      <c r="B3" s="5"/>
      <c r="C3" s="5"/>
      <c r="D3" s="5"/>
      <c r="E3" s="36"/>
      <c r="F3" s="36"/>
      <c r="G3" s="7" t="s">
        <v>5</v>
      </c>
    </row>
    <row r="4" ht="19.9" customHeight="1" spans="1:7">
      <c r="A4" s="39" t="s">
        <v>258</v>
      </c>
      <c r="B4" s="40"/>
      <c r="C4" s="40"/>
      <c r="D4" s="41"/>
      <c r="E4" s="64" t="s">
        <v>95</v>
      </c>
      <c r="F4" s="15"/>
      <c r="G4" s="15"/>
    </row>
    <row r="5" ht="19.9" customHeight="1" spans="1:7">
      <c r="A5" s="8" t="s">
        <v>68</v>
      </c>
      <c r="B5" s="10"/>
      <c r="C5" s="65" t="s">
        <v>69</v>
      </c>
      <c r="D5" s="14" t="s">
        <v>151</v>
      </c>
      <c r="E5" s="15" t="s">
        <v>57</v>
      </c>
      <c r="F5" s="12" t="s">
        <v>259</v>
      </c>
      <c r="G5" s="58" t="s">
        <v>260</v>
      </c>
    </row>
    <row r="6" ht="19.9" customHeight="1" spans="1:7">
      <c r="A6" s="17" t="s">
        <v>76</v>
      </c>
      <c r="B6" s="17" t="s">
        <v>77</v>
      </c>
      <c r="C6" s="43"/>
      <c r="D6" s="19"/>
      <c r="E6" s="19"/>
      <c r="F6" s="20"/>
      <c r="G6" s="18"/>
    </row>
    <row r="7" ht="19.9" customHeight="1" spans="1:7">
      <c r="A7" s="45" t="s">
        <v>79</v>
      </c>
      <c r="B7" s="45" t="s">
        <v>79</v>
      </c>
      <c r="C7" s="45" t="s">
        <v>79</v>
      </c>
      <c r="D7" s="46" t="s">
        <v>57</v>
      </c>
      <c r="E7" s="66">
        <f>E8</f>
        <v>1002961.68</v>
      </c>
      <c r="F7" s="66">
        <f>F8</f>
        <v>887518.44</v>
      </c>
      <c r="G7" s="66">
        <f>G8</f>
        <v>115443.24</v>
      </c>
    </row>
    <row r="8" ht="19.9" customHeight="1" spans="1:7">
      <c r="A8" s="45" t="s">
        <v>79</v>
      </c>
      <c r="B8" s="45" t="s">
        <v>81</v>
      </c>
      <c r="C8" s="45" t="s">
        <v>79</v>
      </c>
      <c r="D8" s="46" t="s">
        <v>0</v>
      </c>
      <c r="E8" s="66">
        <f>F8+G8</f>
        <v>1002961.68</v>
      </c>
      <c r="F8" s="66">
        <f>SUM(F9+F25)</f>
        <v>887518.44</v>
      </c>
      <c r="G8" s="66">
        <f>G17</f>
        <v>115443.24</v>
      </c>
    </row>
    <row r="9" ht="19.9" customHeight="1" spans="1:7">
      <c r="A9" s="45" t="s">
        <v>79</v>
      </c>
      <c r="B9" s="45" t="s">
        <v>261</v>
      </c>
      <c r="C9" s="45" t="s">
        <v>79</v>
      </c>
      <c r="D9" s="46" t="s">
        <v>262</v>
      </c>
      <c r="E9" s="66">
        <f>F9+G9</f>
        <v>870157.44</v>
      </c>
      <c r="F9" s="66">
        <f>SUM(F10:F16)</f>
        <v>870157.44</v>
      </c>
      <c r="G9" s="66">
        <f>SUM(G10:G16)</f>
        <v>0</v>
      </c>
    </row>
    <row r="10" ht="19.9" customHeight="1" spans="1:10">
      <c r="A10" s="45" t="s">
        <v>263</v>
      </c>
      <c r="B10" s="45" t="s">
        <v>264</v>
      </c>
      <c r="C10" s="45" t="s">
        <v>81</v>
      </c>
      <c r="D10" s="46" t="s">
        <v>265</v>
      </c>
      <c r="E10" s="66">
        <f t="shared" ref="E10:E27" si="0">F10+G10</f>
        <v>286632</v>
      </c>
      <c r="F10" s="66">
        <v>286632</v>
      </c>
      <c r="G10" s="66">
        <v>0</v>
      </c>
      <c r="H10" s="67" t="s">
        <v>266</v>
      </c>
      <c r="I10" s="68"/>
      <c r="J10" s="68">
        <v>286632</v>
      </c>
    </row>
    <row r="11" ht="19.9" customHeight="1" spans="1:10">
      <c r="A11" s="45" t="s">
        <v>263</v>
      </c>
      <c r="B11" s="45" t="s">
        <v>267</v>
      </c>
      <c r="C11" s="45" t="s">
        <v>81</v>
      </c>
      <c r="D11" s="46" t="s">
        <v>268</v>
      </c>
      <c r="E11" s="66">
        <f t="shared" si="0"/>
        <v>7488</v>
      </c>
      <c r="F11" s="66">
        <v>7488</v>
      </c>
      <c r="G11" s="66">
        <v>0</v>
      </c>
      <c r="H11" s="67" t="s">
        <v>269</v>
      </c>
      <c r="I11" s="68"/>
      <c r="J11" s="68">
        <v>7488</v>
      </c>
    </row>
    <row r="12" ht="19.9" customHeight="1" spans="1:10">
      <c r="A12" s="45" t="s">
        <v>263</v>
      </c>
      <c r="B12" s="45" t="s">
        <v>270</v>
      </c>
      <c r="C12" s="45" t="s">
        <v>81</v>
      </c>
      <c r="D12" s="46" t="s">
        <v>271</v>
      </c>
      <c r="E12" s="66">
        <f t="shared" si="0"/>
        <v>351039</v>
      </c>
      <c r="F12" s="66">
        <v>351039</v>
      </c>
      <c r="G12" s="66">
        <v>0</v>
      </c>
      <c r="H12" s="67" t="s">
        <v>272</v>
      </c>
      <c r="I12" s="68"/>
      <c r="J12" s="68">
        <v>351039</v>
      </c>
    </row>
    <row r="13" ht="19.9" customHeight="1" spans="1:10">
      <c r="A13" s="45" t="s">
        <v>263</v>
      </c>
      <c r="B13" s="45" t="s">
        <v>273</v>
      </c>
      <c r="C13" s="45" t="s">
        <v>81</v>
      </c>
      <c r="D13" s="46" t="s">
        <v>274</v>
      </c>
      <c r="E13" s="66">
        <f t="shared" si="0"/>
        <v>84783.36</v>
      </c>
      <c r="F13" s="66">
        <v>84783.36</v>
      </c>
      <c r="G13" s="66">
        <v>0</v>
      </c>
      <c r="H13" s="67" t="s">
        <v>275</v>
      </c>
      <c r="I13" s="68"/>
      <c r="J13" s="68">
        <v>84783.36</v>
      </c>
    </row>
    <row r="14" ht="19.9" customHeight="1" spans="1:10">
      <c r="A14" s="45" t="s">
        <v>263</v>
      </c>
      <c r="B14" s="45" t="s">
        <v>276</v>
      </c>
      <c r="C14" s="45" t="s">
        <v>81</v>
      </c>
      <c r="D14" s="46" t="s">
        <v>277</v>
      </c>
      <c r="E14" s="66">
        <f t="shared" si="0"/>
        <v>37092.72</v>
      </c>
      <c r="F14" s="66">
        <v>37092.72</v>
      </c>
      <c r="G14" s="66">
        <v>0</v>
      </c>
      <c r="H14" s="67" t="s">
        <v>278</v>
      </c>
      <c r="I14" s="68"/>
      <c r="J14" s="68">
        <v>37092.72</v>
      </c>
    </row>
    <row r="15" ht="19.9" customHeight="1" spans="1:10">
      <c r="A15" s="45" t="s">
        <v>263</v>
      </c>
      <c r="B15" s="45" t="s">
        <v>279</v>
      </c>
      <c r="C15" s="45" t="s">
        <v>81</v>
      </c>
      <c r="D15" s="46" t="s">
        <v>280</v>
      </c>
      <c r="E15" s="66">
        <f t="shared" si="0"/>
        <v>5934.84</v>
      </c>
      <c r="F15" s="66">
        <v>5934.84</v>
      </c>
      <c r="G15" s="66">
        <v>0</v>
      </c>
      <c r="H15" s="67" t="s">
        <v>281</v>
      </c>
      <c r="I15" s="68"/>
      <c r="J15" s="68">
        <v>5934.84</v>
      </c>
    </row>
    <row r="16" ht="19.9" customHeight="1" spans="1:10">
      <c r="A16" s="45" t="s">
        <v>263</v>
      </c>
      <c r="B16" s="45" t="s">
        <v>282</v>
      </c>
      <c r="C16" s="45" t="s">
        <v>81</v>
      </c>
      <c r="D16" s="46" t="s">
        <v>283</v>
      </c>
      <c r="E16" s="66">
        <f t="shared" si="0"/>
        <v>97187.52</v>
      </c>
      <c r="F16" s="66">
        <v>97187.52</v>
      </c>
      <c r="G16" s="66">
        <v>0</v>
      </c>
      <c r="H16" s="67" t="s">
        <v>284</v>
      </c>
      <c r="I16" s="68"/>
      <c r="J16" s="68">
        <v>97187.52</v>
      </c>
    </row>
    <row r="17" ht="19.9" customHeight="1" spans="1:7">
      <c r="A17" s="45" t="s">
        <v>79</v>
      </c>
      <c r="B17" s="45" t="s">
        <v>285</v>
      </c>
      <c r="C17" s="45" t="s">
        <v>79</v>
      </c>
      <c r="D17" s="46" t="s">
        <v>286</v>
      </c>
      <c r="E17" s="66">
        <f t="shared" si="0"/>
        <v>115443.24</v>
      </c>
      <c r="F17" s="66">
        <v>0</v>
      </c>
      <c r="G17" s="66">
        <f>SUM(G18:G24)</f>
        <v>115443.24</v>
      </c>
    </row>
    <row r="18" ht="19.9" customHeight="1" spans="1:10">
      <c r="A18" s="45" t="s">
        <v>287</v>
      </c>
      <c r="B18" s="62" t="s">
        <v>264</v>
      </c>
      <c r="C18" s="45" t="s">
        <v>81</v>
      </c>
      <c r="D18" s="46" t="s">
        <v>288</v>
      </c>
      <c r="E18" s="66">
        <f t="shared" si="0"/>
        <v>41000</v>
      </c>
      <c r="F18" s="66">
        <v>0</v>
      </c>
      <c r="G18" s="66">
        <v>41000</v>
      </c>
      <c r="H18" s="67" t="s">
        <v>289</v>
      </c>
      <c r="I18" s="68">
        <v>160000</v>
      </c>
      <c r="J18" s="68">
        <v>41000</v>
      </c>
    </row>
    <row r="19" ht="19.9" customHeight="1" spans="1:10">
      <c r="A19" s="45" t="s">
        <v>287</v>
      </c>
      <c r="B19" s="62" t="s">
        <v>270</v>
      </c>
      <c r="C19" s="45" t="s">
        <v>81</v>
      </c>
      <c r="D19" s="46" t="s">
        <v>290</v>
      </c>
      <c r="E19" s="66">
        <f t="shared" si="0"/>
        <v>5000</v>
      </c>
      <c r="F19" s="66">
        <v>0</v>
      </c>
      <c r="G19" s="66">
        <v>5000</v>
      </c>
      <c r="H19" s="67" t="s">
        <v>291</v>
      </c>
      <c r="I19" s="68"/>
      <c r="J19" s="68">
        <v>5000</v>
      </c>
    </row>
    <row r="20" ht="19.9" customHeight="1" spans="1:10">
      <c r="A20" s="45" t="s">
        <v>287</v>
      </c>
      <c r="B20" s="62" t="s">
        <v>292</v>
      </c>
      <c r="C20" s="45" t="s">
        <v>81</v>
      </c>
      <c r="D20" s="46" t="s">
        <v>293</v>
      </c>
      <c r="E20" s="66">
        <f t="shared" si="0"/>
        <v>10000</v>
      </c>
      <c r="F20" s="66">
        <v>0</v>
      </c>
      <c r="G20" s="66">
        <v>10000</v>
      </c>
      <c r="H20" s="67" t="s">
        <v>294</v>
      </c>
      <c r="I20" s="68">
        <v>70000</v>
      </c>
      <c r="J20" s="68">
        <v>10000</v>
      </c>
    </row>
    <row r="21" ht="19.9" customHeight="1" spans="1:10">
      <c r="A21" s="45" t="s">
        <v>295</v>
      </c>
      <c r="B21" s="62" t="s">
        <v>296</v>
      </c>
      <c r="C21" s="67">
        <v>30227</v>
      </c>
      <c r="D21" t="s">
        <v>297</v>
      </c>
      <c r="E21" s="66">
        <f t="shared" si="0"/>
        <v>0</v>
      </c>
      <c r="F21" s="66"/>
      <c r="G21" s="66"/>
      <c r="H21" s="67" t="s">
        <v>298</v>
      </c>
      <c r="I21" s="68">
        <v>253985</v>
      </c>
      <c r="J21" s="68"/>
    </row>
    <row r="22" ht="19.9" customHeight="1" spans="1:10">
      <c r="A22" s="45" t="s">
        <v>287</v>
      </c>
      <c r="B22" s="62" t="s">
        <v>299</v>
      </c>
      <c r="C22" s="45" t="s">
        <v>81</v>
      </c>
      <c r="D22" s="46" t="s">
        <v>300</v>
      </c>
      <c r="E22" s="66">
        <f t="shared" si="0"/>
        <v>11597.92</v>
      </c>
      <c r="F22" s="66">
        <v>0</v>
      </c>
      <c r="G22" s="66">
        <v>11597.92</v>
      </c>
      <c r="H22" s="67" t="s">
        <v>301</v>
      </c>
      <c r="I22" s="68"/>
      <c r="J22" s="68">
        <v>11597.92</v>
      </c>
    </row>
    <row r="23" ht="19.9" customHeight="1" spans="1:10">
      <c r="A23" s="45" t="s">
        <v>287</v>
      </c>
      <c r="B23" s="62" t="s">
        <v>302</v>
      </c>
      <c r="C23" s="45" t="s">
        <v>81</v>
      </c>
      <c r="D23" s="46" t="s">
        <v>303</v>
      </c>
      <c r="E23" s="66">
        <f t="shared" si="0"/>
        <v>13247.4</v>
      </c>
      <c r="F23" s="66">
        <v>0</v>
      </c>
      <c r="G23" s="66">
        <v>13247.4</v>
      </c>
      <c r="H23" s="67" t="s">
        <v>304</v>
      </c>
      <c r="I23" s="68"/>
      <c r="J23" s="68">
        <v>13247.4</v>
      </c>
    </row>
    <row r="24" ht="19.9" customHeight="1" spans="1:10">
      <c r="A24" s="45" t="s">
        <v>287</v>
      </c>
      <c r="B24" s="62" t="s">
        <v>305</v>
      </c>
      <c r="C24" s="45" t="s">
        <v>81</v>
      </c>
      <c r="D24" s="46" t="s">
        <v>306</v>
      </c>
      <c r="E24" s="66">
        <f t="shared" si="0"/>
        <v>34597.92</v>
      </c>
      <c r="F24" s="66">
        <v>0</v>
      </c>
      <c r="G24" s="66">
        <v>34597.92</v>
      </c>
      <c r="H24" s="67" t="s">
        <v>307</v>
      </c>
      <c r="I24" s="68">
        <v>86015</v>
      </c>
      <c r="J24" s="68">
        <v>34597.92</v>
      </c>
    </row>
    <row r="25" ht="19.9" customHeight="1" spans="1:7">
      <c r="A25" s="45" t="s">
        <v>79</v>
      </c>
      <c r="B25" s="45" t="s">
        <v>308</v>
      </c>
      <c r="C25" s="45" t="s">
        <v>79</v>
      </c>
      <c r="D25" s="46" t="s">
        <v>309</v>
      </c>
      <c r="E25" s="66">
        <f t="shared" si="0"/>
        <v>17361</v>
      </c>
      <c r="F25" s="66">
        <f>SUM(F26:F27)</f>
        <v>17361</v>
      </c>
      <c r="G25" s="66">
        <v>0</v>
      </c>
    </row>
    <row r="26" ht="19.9" customHeight="1" spans="1:7">
      <c r="A26" s="45" t="s">
        <v>310</v>
      </c>
      <c r="B26" s="62" t="s">
        <v>311</v>
      </c>
      <c r="C26" s="67">
        <v>30305</v>
      </c>
      <c r="D26" s="67" t="s">
        <v>216</v>
      </c>
      <c r="E26" s="66">
        <f t="shared" si="0"/>
        <v>17181</v>
      </c>
      <c r="F26" s="68">
        <v>17181</v>
      </c>
      <c r="G26" s="66"/>
    </row>
    <row r="27" ht="19.9" customHeight="1" spans="1:7">
      <c r="A27" s="45" t="s">
        <v>295</v>
      </c>
      <c r="B27" s="45" t="s">
        <v>312</v>
      </c>
      <c r="C27" s="45" t="s">
        <v>313</v>
      </c>
      <c r="D27" s="46" t="s">
        <v>314</v>
      </c>
      <c r="E27" s="66">
        <f t="shared" si="0"/>
        <v>180</v>
      </c>
      <c r="F27" s="66">
        <v>180</v>
      </c>
      <c r="G27" s="66">
        <v>0</v>
      </c>
    </row>
  </sheetData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747916638851166" right="0.747916638851166" top="0.984027802944183" bottom="0.984027802944183" header="0.511805534362793" footer="0.511805534362793"/>
  <pageSetup paperSize="9" scale="69" orientation="landscape" errors="blank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"/>
  <sheetViews>
    <sheetView showGridLines="0" showZeros="0" workbookViewId="0">
      <selection activeCell="F9" sqref="F9:F15"/>
    </sheetView>
  </sheetViews>
  <sheetFormatPr defaultColWidth="9.33333333333333" defaultRowHeight="11.25" outlineLevelCol="5"/>
  <cols>
    <col min="1" max="1" width="5.16666666666667" customWidth="1"/>
    <col min="2" max="2" width="7" customWidth="1"/>
    <col min="3" max="3" width="8" customWidth="1"/>
    <col min="4" max="4" width="26" customWidth="1"/>
    <col min="5" max="5" width="47.3333333333333" customWidth="1"/>
    <col min="6" max="6" width="27.1666666666667" customWidth="1"/>
    <col min="7" max="243" width="8" customWidth="1"/>
  </cols>
  <sheetData>
    <row r="1" ht="19.9" customHeight="1" spans="1:6">
      <c r="A1" s="1"/>
      <c r="B1" s="2"/>
      <c r="C1" s="2"/>
      <c r="D1" s="2"/>
      <c r="E1" s="2"/>
      <c r="F1" s="3" t="s">
        <v>315</v>
      </c>
    </row>
    <row r="2" ht="19.9" customHeight="1" spans="1:6">
      <c r="A2" s="4" t="s">
        <v>316</v>
      </c>
      <c r="B2" s="4"/>
      <c r="C2" s="4"/>
      <c r="D2" s="4"/>
      <c r="E2" s="4"/>
      <c r="F2" s="4"/>
    </row>
    <row r="3" ht="19.9" customHeight="1" spans="1:6">
      <c r="A3" s="5"/>
      <c r="B3" s="5"/>
      <c r="C3" s="5"/>
      <c r="D3" s="5"/>
      <c r="E3" s="5"/>
      <c r="F3" s="7" t="s">
        <v>5</v>
      </c>
    </row>
    <row r="4" ht="19.9" customHeight="1" spans="1:6">
      <c r="A4" s="57" t="s">
        <v>68</v>
      </c>
      <c r="B4" s="57"/>
      <c r="C4" s="57"/>
      <c r="D4" s="58" t="s">
        <v>69</v>
      </c>
      <c r="E4" s="15" t="s">
        <v>317</v>
      </c>
      <c r="F4" s="12" t="s">
        <v>71</v>
      </c>
    </row>
    <row r="5" ht="19.9" customHeight="1" spans="1:6">
      <c r="A5" s="59" t="s">
        <v>76</v>
      </c>
      <c r="B5" s="60" t="s">
        <v>77</v>
      </c>
      <c r="C5" s="60" t="s">
        <v>78</v>
      </c>
      <c r="D5" s="58"/>
      <c r="E5" s="15"/>
      <c r="F5" s="12"/>
    </row>
    <row r="6" ht="19.9" customHeight="1" spans="1:6">
      <c r="A6" s="45" t="s">
        <v>79</v>
      </c>
      <c r="B6" s="45" t="s">
        <v>79</v>
      </c>
      <c r="C6" s="45" t="s">
        <v>79</v>
      </c>
      <c r="D6" s="45" t="s">
        <v>79</v>
      </c>
      <c r="E6" s="45" t="s">
        <v>79</v>
      </c>
      <c r="F6" s="45" t="s">
        <v>57</v>
      </c>
    </row>
    <row r="7" ht="19.9" customHeight="1" spans="1:6">
      <c r="A7" s="45" t="s">
        <v>79</v>
      </c>
      <c r="B7" s="45" t="s">
        <v>79</v>
      </c>
      <c r="C7" s="45" t="s">
        <v>79</v>
      </c>
      <c r="D7" s="45" t="s">
        <v>81</v>
      </c>
      <c r="E7" s="45" t="s">
        <v>0</v>
      </c>
      <c r="F7" s="61">
        <f>F8</f>
        <v>570000</v>
      </c>
    </row>
    <row r="8" spans="1:6">
      <c r="A8" s="45" t="s">
        <v>79</v>
      </c>
      <c r="B8" s="45" t="s">
        <v>285</v>
      </c>
      <c r="C8" s="45" t="s">
        <v>79</v>
      </c>
      <c r="D8" s="45" t="s">
        <v>286</v>
      </c>
      <c r="E8" s="54" t="s">
        <v>318</v>
      </c>
      <c r="F8" s="54">
        <f>SUM(F9:F15)</f>
        <v>570000</v>
      </c>
    </row>
    <row r="9" spans="1:6">
      <c r="A9" s="45" t="s">
        <v>287</v>
      </c>
      <c r="B9" s="62" t="s">
        <v>264</v>
      </c>
      <c r="C9" s="45" t="s">
        <v>81</v>
      </c>
      <c r="D9" s="45" t="s">
        <v>288</v>
      </c>
      <c r="E9" s="54" t="s">
        <v>318</v>
      </c>
      <c r="F9" s="53">
        <v>160000</v>
      </c>
    </row>
    <row r="10" spans="1:6">
      <c r="A10" s="45" t="s">
        <v>287</v>
      </c>
      <c r="B10" s="62" t="s">
        <v>270</v>
      </c>
      <c r="C10" s="45" t="s">
        <v>81</v>
      </c>
      <c r="D10" s="45" t="s">
        <v>290</v>
      </c>
      <c r="E10" s="54" t="s">
        <v>318</v>
      </c>
      <c r="F10" s="53"/>
    </row>
    <row r="11" spans="1:6">
      <c r="A11" s="45" t="s">
        <v>287</v>
      </c>
      <c r="B11" s="62" t="s">
        <v>292</v>
      </c>
      <c r="C11" s="45" t="s">
        <v>81</v>
      </c>
      <c r="D11" s="45" t="s">
        <v>293</v>
      </c>
      <c r="E11" s="54" t="s">
        <v>318</v>
      </c>
      <c r="F11" s="53">
        <v>70000</v>
      </c>
    </row>
    <row r="12" spans="1:6">
      <c r="A12" s="45" t="s">
        <v>295</v>
      </c>
      <c r="B12" s="62" t="s">
        <v>296</v>
      </c>
      <c r="C12" s="63">
        <v>30227</v>
      </c>
      <c r="D12" s="45" t="s">
        <v>207</v>
      </c>
      <c r="E12" s="54" t="s">
        <v>318</v>
      </c>
      <c r="F12" s="53">
        <v>253985</v>
      </c>
    </row>
    <row r="13" spans="1:6">
      <c r="A13" s="45" t="s">
        <v>287</v>
      </c>
      <c r="B13" s="62" t="s">
        <v>299</v>
      </c>
      <c r="C13" s="45" t="s">
        <v>81</v>
      </c>
      <c r="D13" s="45" t="s">
        <v>300</v>
      </c>
      <c r="E13" s="54" t="s">
        <v>318</v>
      </c>
      <c r="F13" s="53"/>
    </row>
    <row r="14" spans="1:6">
      <c r="A14" s="45" t="s">
        <v>287</v>
      </c>
      <c r="B14" s="62" t="s">
        <v>302</v>
      </c>
      <c r="C14" s="45" t="s">
        <v>81</v>
      </c>
      <c r="D14" s="45" t="s">
        <v>303</v>
      </c>
      <c r="E14" s="54" t="s">
        <v>318</v>
      </c>
      <c r="F14" s="53"/>
    </row>
    <row r="15" spans="1:6">
      <c r="A15" s="45" t="s">
        <v>287</v>
      </c>
      <c r="B15" s="62" t="s">
        <v>305</v>
      </c>
      <c r="C15" s="45" t="s">
        <v>81</v>
      </c>
      <c r="D15" s="45" t="s">
        <v>306</v>
      </c>
      <c r="E15" s="54" t="s">
        <v>318</v>
      </c>
      <c r="F15" s="53">
        <v>86015</v>
      </c>
    </row>
  </sheetData>
  <mergeCells count="5">
    <mergeCell ref="A2:F2"/>
    <mergeCell ref="A4:C4"/>
    <mergeCell ref="D4:D5"/>
    <mergeCell ref="E4:E5"/>
    <mergeCell ref="F4:F5"/>
  </mergeCells>
  <printOptions horizontalCentered="1"/>
  <pageMargins left="0.747916638851166" right="0.747916638851166" top="0.984027802944183" bottom="0.984027802944183" header="0.511805534362793" footer="0.511805534362793"/>
  <pageSetup paperSize="9" scale="10" orientation="landscape" errors="blank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云之美</cp:lastModifiedBy>
  <dcterms:created xsi:type="dcterms:W3CDTF">2022-09-02T07:24:00Z</dcterms:created>
  <dcterms:modified xsi:type="dcterms:W3CDTF">2022-09-07T08:51:59Z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D2F772C59A294806AA2D2AE00C8DA1B6</vt:lpwstr>
  </property>
  <property fmtid="{D5CDD505-2E9C-101B-9397-08002B2CF9AE}" pid="3" name="KSOProductBuildVer">
    <vt:lpwstr>2052-11.1.0.12313</vt:lpwstr>
  </property>
</Properties>
</file>